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uddaby\Dropbox\Nuisance Thru Airpower\Ch.11 - Austrian Naval Bombing\"/>
    </mc:Choice>
  </mc:AlternateContent>
  <bookViews>
    <workbookView xWindow="780" yWindow="450" windowWidth="20010" windowHeight="11745"/>
  </bookViews>
  <sheets>
    <sheet name="READ ME FIRST" sheetId="6" r:id="rId1"/>
    <sheet name="Aust. FB Raids" sheetId="1" r:id="rId2"/>
    <sheet name="Summary" sheetId="3" r:id="rId3"/>
    <sheet name="FB Lost &amp; Damaged" sheetId="5" r:id="rId4"/>
    <sheet name="Bombing Sorties by Qtr" sheetId="4" r:id="rId5"/>
    <sheet name="Allied Air Raids" sheetId="2"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5" l="1"/>
  <c r="E14" i="5"/>
  <c r="E15" i="5"/>
  <c r="E12" i="5"/>
  <c r="E6" i="5"/>
  <c r="E7" i="5"/>
  <c r="E8" i="5"/>
  <c r="E9" i="5"/>
  <c r="E5" i="5"/>
  <c r="F13" i="5"/>
  <c r="G13" i="5"/>
  <c r="H13" i="5"/>
  <c r="I13" i="5"/>
  <c r="F14" i="5"/>
  <c r="G14" i="5"/>
  <c r="H14" i="5"/>
  <c r="I14" i="5"/>
  <c r="F15" i="5"/>
  <c r="G15" i="5"/>
  <c r="H15" i="5"/>
  <c r="I15" i="5"/>
  <c r="I12" i="5"/>
  <c r="H12" i="5"/>
  <c r="G12" i="5"/>
  <c r="F12" i="5"/>
  <c r="D13" i="5"/>
  <c r="D14" i="5"/>
  <c r="D15" i="5"/>
  <c r="D12" i="5"/>
  <c r="C13" i="5"/>
  <c r="C14" i="5"/>
  <c r="C15" i="5"/>
  <c r="C12" i="5"/>
  <c r="B13" i="5"/>
  <c r="B14" i="5"/>
  <c r="B15" i="5"/>
  <c r="B12" i="5"/>
  <c r="I6" i="3"/>
  <c r="I9" i="3"/>
  <c r="I10" i="3"/>
  <c r="I11" i="3"/>
  <c r="G3" i="3"/>
  <c r="G13" i="3" s="1"/>
  <c r="G8" i="3"/>
  <c r="G5" i="3"/>
  <c r="G4" i="3"/>
  <c r="F5" i="3"/>
  <c r="F8" i="3"/>
  <c r="I8" i="3" s="1"/>
  <c r="F7" i="3"/>
  <c r="F4" i="3"/>
  <c r="I4" i="3" s="1"/>
  <c r="F3" i="3"/>
  <c r="I3" i="3" s="1"/>
  <c r="E7" i="3"/>
  <c r="I281" i="1"/>
  <c r="I279" i="1"/>
  <c r="I7" i="3" l="1"/>
  <c r="F13" i="3"/>
  <c r="E5" i="3"/>
  <c r="D13" i="3"/>
  <c r="C13" i="3"/>
  <c r="E13" i="3" l="1"/>
  <c r="I13" i="3" s="1"/>
  <c r="I5" i="3"/>
  <c r="I195" i="1"/>
  <c r="I194" i="1"/>
  <c r="I193" i="1"/>
</calcChain>
</file>

<file path=xl/comments1.xml><?xml version="1.0" encoding="utf-8"?>
<comments xmlns="http://schemas.openxmlformats.org/spreadsheetml/2006/main">
  <authors>
    <author>Steve &amp; Beth Suddaby</author>
    <author>Kimball Worcester</author>
    <author>tc={15FCADA5-DD4B-4541-8819-E708A534FAA3}</author>
    <author>tc={1CE3E14B-C2E5-4F22-9C94-F9F14EB290B0}</author>
    <author>K Worcester</author>
  </authors>
  <commentList>
    <comment ref="A1" authorId="0" shapeId="0">
      <text>
        <r>
          <rPr>
            <b/>
            <sz val="9"/>
            <color rgb="FF000000"/>
            <rFont val="Tahoma"/>
            <family val="2"/>
          </rPr>
          <t>Suddaby:</t>
        </r>
        <r>
          <rPr>
            <sz val="9"/>
            <color rgb="FF000000"/>
            <rFont val="Tahoma"/>
            <family val="2"/>
          </rPr>
          <t xml:space="preserve">
</t>
        </r>
        <r>
          <rPr>
            <sz val="9"/>
            <color rgb="FF000000"/>
            <rFont val="Tahoma"/>
            <family val="2"/>
          </rPr>
          <t>PLS enter year as four digits otherwise Excel thinks year is 2014, etc. TEXT IN RED INDICATES DOUBTS ABOUT ACCURACY.</t>
        </r>
      </text>
    </comment>
    <comment ref="E1" authorId="0" shapeId="0">
      <text>
        <r>
          <rPr>
            <b/>
            <sz val="9"/>
            <color rgb="FF000000"/>
            <rFont val="Tahoma"/>
            <family val="2"/>
          </rPr>
          <t>Suddaby:</t>
        </r>
        <r>
          <rPr>
            <sz val="9"/>
            <color rgb="FF000000"/>
            <rFont val="Tahoma"/>
            <family val="2"/>
          </rPr>
          <t xml:space="preserve">
</t>
        </r>
        <r>
          <rPr>
            <sz val="9"/>
            <color rgb="FF000000"/>
            <rFont val="Tahoma"/>
            <family val="2"/>
          </rPr>
          <t xml:space="preserve">P   = Ports, incl. port cities
</t>
        </r>
        <r>
          <rPr>
            <sz val="9"/>
            <color rgb="FF000000"/>
            <rFont val="Tahoma"/>
            <family val="2"/>
          </rPr>
          <t xml:space="preserve">NV = Naval Vessels
</t>
        </r>
        <r>
          <rPr>
            <sz val="9"/>
            <color rgb="FF000000"/>
            <rFont val="Tahoma"/>
            <family val="2"/>
          </rPr>
          <t xml:space="preserve">CS = Commercial Shipping
</t>
        </r>
        <r>
          <rPr>
            <sz val="9"/>
            <color rgb="FF000000"/>
            <rFont val="Tahoma"/>
            <family val="2"/>
          </rPr>
          <t xml:space="preserve">OS = Other or both or unspecified ships
</t>
        </r>
        <r>
          <rPr>
            <sz val="9"/>
            <color rgb="FF000000"/>
            <rFont val="Tahoma"/>
            <family val="2"/>
          </rPr>
          <t xml:space="preserve">A   = Army targets
</t>
        </r>
        <r>
          <rPr>
            <sz val="9"/>
            <color rgb="FF000000"/>
            <rFont val="Tahoma"/>
            <family val="2"/>
          </rPr>
          <t xml:space="preserve">R   = Rail Targets
</t>
        </r>
        <r>
          <rPr>
            <sz val="9"/>
            <color rgb="FF000000"/>
            <rFont val="Tahoma"/>
            <family val="2"/>
          </rPr>
          <t xml:space="preserve">SI = Strategic (War-making) Industries
</t>
        </r>
        <r>
          <rPr>
            <sz val="9"/>
            <color rgb="FF000000"/>
            <rFont val="Tahoma"/>
            <family val="2"/>
          </rPr>
          <t xml:space="preserve">O  = Other
</t>
        </r>
        <r>
          <rPr>
            <sz val="9"/>
            <color rgb="FF000000"/>
            <rFont val="Tahoma"/>
            <family val="2"/>
          </rPr>
          <t xml:space="preserve">M  = Multiple
</t>
        </r>
        <r>
          <rPr>
            <sz val="9"/>
            <color rgb="FF000000"/>
            <rFont val="Tahoma"/>
            <family val="2"/>
          </rPr>
          <t xml:space="preserve">AT = Aviation Target
</t>
        </r>
        <r>
          <rPr>
            <sz val="9"/>
            <color rgb="FF000000"/>
            <rFont val="Tahoma"/>
            <family val="2"/>
          </rPr>
          <t xml:space="preserve">[Blank] = unknown
</t>
        </r>
        <r>
          <rPr>
            <sz val="9"/>
            <color rgb="FF000000"/>
            <rFont val="Tahoma"/>
            <family val="2"/>
          </rPr>
          <t>Generally, if there are multiple target types but one type is over half (say, 4 of 7 planes bomb rail targets), then assign it that target type.  If no type is known to be more than half, use the designation "Multiple".</t>
        </r>
      </text>
    </comment>
    <comment ref="G1" authorId="0" shapeId="0">
      <text>
        <r>
          <rPr>
            <b/>
            <sz val="9"/>
            <color rgb="FF000000"/>
            <rFont val="Tahoma"/>
            <family val="2"/>
          </rPr>
          <t>Suddaby:</t>
        </r>
        <r>
          <rPr>
            <sz val="9"/>
            <color rgb="FF000000"/>
            <rFont val="Tahoma"/>
            <family val="2"/>
          </rPr>
          <t xml:space="preserve">
</t>
        </r>
        <r>
          <rPr>
            <sz val="9"/>
            <color rgb="FF000000"/>
            <rFont val="Tahoma"/>
            <family val="2"/>
          </rPr>
          <t>Generally E, L, or K flying boats</t>
        </r>
      </text>
    </comment>
    <comment ref="I1" authorId="0" shapeId="0">
      <text>
        <r>
          <rPr>
            <b/>
            <sz val="9"/>
            <color rgb="FF000000"/>
            <rFont val="Tahoma"/>
            <family val="2"/>
          </rPr>
          <t>Suddaby:</t>
        </r>
        <r>
          <rPr>
            <sz val="9"/>
            <color rgb="FF000000"/>
            <rFont val="Tahoma"/>
            <family val="2"/>
          </rPr>
          <t xml:space="preserve">
</t>
        </r>
        <r>
          <rPr>
            <sz val="9"/>
            <color rgb="FF000000"/>
            <rFont val="Tahoma"/>
            <family val="2"/>
          </rPr>
          <t>Total bomb weight dropped on mission in kg.  Enter only the number; not the "kg".</t>
        </r>
      </text>
    </comment>
    <comment ref="K1" authorId="0" shapeId="0">
      <text>
        <r>
          <rPr>
            <b/>
            <sz val="9"/>
            <color rgb="FF000000"/>
            <rFont val="Tahoma"/>
            <family val="2"/>
          </rPr>
          <t>Suddaby:</t>
        </r>
        <r>
          <rPr>
            <sz val="9"/>
            <color rgb="FF000000"/>
            <rFont val="Tahoma"/>
            <family val="2"/>
          </rPr>
          <t xml:space="preserve">
</t>
        </r>
        <r>
          <rPr>
            <sz val="9"/>
            <color rgb="FF000000"/>
            <rFont val="Tahoma"/>
            <family val="2"/>
          </rPr>
          <t>Refers to single-seat flying boats used as fighters: A-types, like A8, A11, A15, etc.</t>
        </r>
      </text>
    </comment>
    <comment ref="Q1" authorId="0" shapeId="0">
      <text>
        <r>
          <rPr>
            <b/>
            <sz val="9"/>
            <color rgb="FF000000"/>
            <rFont val="Tahoma"/>
            <family val="2"/>
          </rPr>
          <t>Suddaby:</t>
        </r>
        <r>
          <rPr>
            <sz val="9"/>
            <color rgb="FF000000"/>
            <rFont val="Tahoma"/>
            <family val="2"/>
          </rPr>
          <t xml:space="preserve">
</t>
        </r>
        <r>
          <rPr>
            <sz val="9"/>
            <color rgb="FF000000"/>
            <rFont val="Tahoma"/>
            <family val="2"/>
          </rPr>
          <t>if blank, this is assumed to be a day raid. Write "Night" if a night raid but exact time not specified. Put in military time for when bombs were dropped if given for any raid (e.g., 17:00).  If only TakeOff time is given, write as TO 14:30, for example. If only Returned To Base time is available, enter, say, RTB 07:00.</t>
        </r>
      </text>
    </comment>
    <comment ref="R1" authorId="0" shapeId="0">
      <text>
        <r>
          <rPr>
            <b/>
            <sz val="9"/>
            <color rgb="FF000000"/>
            <rFont val="Tahoma"/>
            <family val="2"/>
          </rPr>
          <t>Suddaby:</t>
        </r>
        <r>
          <rPr>
            <sz val="9"/>
            <color rgb="FF000000"/>
            <rFont val="Tahoma"/>
            <family val="2"/>
          </rPr>
          <t xml:space="preserve">
</t>
        </r>
        <r>
          <rPr>
            <sz val="9"/>
            <color rgb="FF000000"/>
            <rFont val="Tahoma"/>
            <family val="2"/>
          </rPr>
          <t>Comments might include details on locations, enemy responses, time of day, Austrian reports of damage inflicted, etc.</t>
        </r>
      </text>
    </comment>
    <comment ref="A33" authorId="0" shapeId="0">
      <text>
        <r>
          <rPr>
            <b/>
            <sz val="9"/>
            <color rgb="FF000000"/>
            <rFont val="Tahoma"/>
            <family val="2"/>
          </rPr>
          <t>Suddaby:</t>
        </r>
        <r>
          <rPr>
            <sz val="9"/>
            <color rgb="FF000000"/>
            <rFont val="Tahoma"/>
            <family val="2"/>
          </rPr>
          <t xml:space="preserve">
</t>
        </r>
        <r>
          <rPr>
            <sz val="9"/>
            <color rgb="FF000000"/>
            <rFont val="Tahoma"/>
            <family val="2"/>
          </rPr>
          <t>These are two distinct raids, even though they are on the same day and in the same area. I made them two entries since I have enough information about the two to distinguish between them.</t>
        </r>
      </text>
    </comment>
    <comment ref="C41" authorId="0" shapeId="0">
      <text>
        <r>
          <rPr>
            <b/>
            <sz val="9"/>
            <color rgb="FF000000"/>
            <rFont val="Tahoma"/>
            <family val="2"/>
          </rPr>
          <t>Suddaby:</t>
        </r>
        <r>
          <rPr>
            <sz val="9"/>
            <color rgb="FF000000"/>
            <rFont val="Tahoma"/>
            <family val="2"/>
          </rPr>
          <t xml:space="preserve">
</t>
        </r>
        <r>
          <rPr>
            <sz val="9"/>
            <color rgb="FF000000"/>
            <rFont val="Tahoma"/>
            <family val="2"/>
          </rPr>
          <t>Semicolon in Location and Target cells means that Antivari City or port was bombed and that Material at Molo was bombed.</t>
        </r>
      </text>
    </comment>
    <comment ref="L43" authorId="1" shapeId="0">
      <text>
        <r>
          <rPr>
            <b/>
            <sz val="10"/>
            <color rgb="FF000000"/>
            <rFont val="Calibri"/>
            <family val="2"/>
          </rPr>
          <t>Suddaby:</t>
        </r>
        <r>
          <rPr>
            <sz val="10"/>
            <color rgb="FF000000"/>
            <rFont val="Calibri"/>
            <family val="2"/>
          </rPr>
          <t xml:space="preserve">
</t>
        </r>
        <r>
          <rPr>
            <sz val="10"/>
            <color rgb="FF000000"/>
            <rFont val="Calibri"/>
            <family val="2"/>
          </rPr>
          <t>E19 strafed Antivari AAA while L5 dropped bombs. If E19 carried bombs, there is no mention of it.</t>
        </r>
      </text>
    </comment>
    <comment ref="D52" authorId="1" shapeId="0">
      <text>
        <r>
          <rPr>
            <b/>
            <sz val="10"/>
            <color rgb="FF000000"/>
            <rFont val="Calibri"/>
            <family val="2"/>
          </rPr>
          <t>Kimball Worcester:</t>
        </r>
        <r>
          <rPr>
            <sz val="10"/>
            <color rgb="FF000000"/>
            <rFont val="Calibri"/>
            <family val="2"/>
          </rPr>
          <t xml:space="preserve">
</t>
        </r>
        <r>
          <rPr>
            <sz val="10"/>
            <color rgb="FF000000"/>
            <rFont val="Calibri"/>
            <family val="2"/>
          </rPr>
          <t xml:space="preserve">yes, the Cantiere is a shipyard.
</t>
        </r>
        <r>
          <rPr>
            <sz val="10"/>
            <color rgb="FF000000"/>
            <rFont val="Calibri"/>
            <family val="2"/>
          </rPr>
          <t xml:space="preserve">And it was one steamer that was bombed— at the stern (Achterkastell)
</t>
        </r>
      </text>
    </comment>
    <comment ref="D55" authorId="1" shapeId="0">
      <text>
        <r>
          <rPr>
            <b/>
            <sz val="10"/>
            <color rgb="FF000000"/>
            <rFont val="Calibri"/>
            <family val="2"/>
          </rPr>
          <t>Kimball Worcester:</t>
        </r>
        <r>
          <rPr>
            <sz val="10"/>
            <color rgb="FF000000"/>
            <rFont val="Calibri"/>
            <family val="2"/>
          </rPr>
          <t xml:space="preserve">
</t>
        </r>
        <r>
          <rPr>
            <sz val="10"/>
            <color rgb="FF000000"/>
            <rFont val="Calibri"/>
            <family val="2"/>
          </rPr>
          <t>The Molo is a "broad stone quay" in Venice.</t>
        </r>
      </text>
    </comment>
    <comment ref="C57" authorId="1" shapeId="0">
      <text>
        <r>
          <rPr>
            <b/>
            <sz val="10"/>
            <color rgb="FF000000"/>
            <rFont val="Calibri"/>
            <family val="2"/>
          </rPr>
          <t>Kimball Worcester:</t>
        </r>
        <r>
          <rPr>
            <sz val="10"/>
            <color rgb="FF000000"/>
            <rFont val="Calibri"/>
            <family val="2"/>
          </rPr>
          <t xml:space="preserve">
</t>
        </r>
        <r>
          <rPr>
            <sz val="10"/>
            <color rgb="FF000000"/>
            <rFont val="Calibri"/>
            <family val="2"/>
          </rPr>
          <t>The original has a typo: should be Ott</t>
        </r>
        <r>
          <rPr>
            <b/>
            <sz val="10"/>
            <color rgb="FF000000"/>
            <rFont val="Calibri"/>
            <family val="2"/>
          </rPr>
          <t>a</t>
        </r>
        <r>
          <rPr>
            <sz val="10"/>
            <color rgb="FF000000"/>
            <rFont val="Calibri"/>
            <family val="2"/>
          </rPr>
          <t>gono (Alberoni), a defensive octagonal off Venice. There were 2 cruisers moored there that L48 bombed.</t>
        </r>
      </text>
    </comment>
    <comment ref="F5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L48 flew one bombing sortie to Venice. There are 3 entries for this, describing the three targets it hit.</t>
        </r>
      </text>
    </comment>
    <comment ref="F5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L48 flew one bombing sortie to Venice. There are 3 entries for this, describing the three targets it hit.</t>
        </r>
      </text>
    </comment>
    <comment ref="N63" authorId="1" shapeId="0">
      <text>
        <r>
          <rPr>
            <b/>
            <sz val="10"/>
            <color rgb="FF000000"/>
            <rFont val="Calibri"/>
            <family val="2"/>
          </rPr>
          <t>Kimball Worcester:</t>
        </r>
        <r>
          <rPr>
            <sz val="10"/>
            <color rgb="FF000000"/>
            <rFont val="Calibri"/>
            <family val="2"/>
          </rPr>
          <t xml:space="preserve">
</t>
        </r>
        <r>
          <rPr>
            <sz val="10"/>
            <color rgb="FF000000"/>
            <rFont val="Calibri"/>
            <family val="2"/>
          </rPr>
          <t xml:space="preserve">questionable if recovered; not mentioned as such in text. "had to land on the water 60 nm SW of the Spitze d'Ostro
</t>
        </r>
        <r>
          <rPr>
            <b/>
            <sz val="10"/>
            <color rgb="FF000000"/>
            <rFont val="Calibri"/>
            <family val="2"/>
          </rPr>
          <t>Suddaby:</t>
        </r>
        <r>
          <rPr>
            <sz val="10"/>
            <color rgb="FF000000"/>
            <rFont val="Calibri"/>
            <family val="2"/>
          </rPr>
          <t xml:space="preserve">  L32 was never mentioned again in the text, so it was probably lost</t>
        </r>
      </text>
    </comment>
    <comment ref="E79" authorId="1" shapeId="0">
      <text>
        <r>
          <rPr>
            <b/>
            <sz val="10"/>
            <color rgb="FF000000"/>
            <rFont val="Calibri"/>
            <family val="2"/>
          </rPr>
          <t>Kimball Worcester:</t>
        </r>
        <r>
          <rPr>
            <sz val="10"/>
            <color rgb="FF000000"/>
            <rFont val="Calibri"/>
            <family val="2"/>
          </rPr>
          <t xml:space="preserve">
</t>
        </r>
        <r>
          <rPr>
            <sz val="10"/>
            <color rgb="FF000000"/>
            <rFont val="Calibri"/>
            <family val="2"/>
          </rPr>
          <t xml:space="preserve">do the lights qualify as an army target?
</t>
        </r>
        <r>
          <rPr>
            <sz val="10"/>
            <color rgb="FF000000"/>
            <rFont val="Calibri"/>
            <family val="2"/>
          </rPr>
          <t>Steve: That's probably the best possible guess.  It's on the Gulf of Trieste near Grado but that is also part of the Isonzo Front.</t>
        </r>
      </text>
    </comment>
    <comment ref="F128" authorId="1" shapeId="0">
      <text>
        <r>
          <rPr>
            <b/>
            <sz val="10"/>
            <color rgb="FF000000"/>
            <rFont val="Calibri"/>
            <family val="2"/>
          </rPr>
          <t>Kimball Worcester:</t>
        </r>
        <r>
          <rPr>
            <sz val="10"/>
            <color rgb="FF000000"/>
            <rFont val="Calibri"/>
            <family val="2"/>
          </rPr>
          <t xml:space="preserve">
</t>
        </r>
        <r>
          <rPr>
            <sz val="10"/>
            <color rgb="FF000000"/>
            <rFont val="Calibri"/>
            <family val="2"/>
          </rPr>
          <t>of 9 flying boats that started</t>
        </r>
      </text>
    </comment>
    <comment ref="F129" authorId="1" shapeId="0">
      <text>
        <r>
          <rPr>
            <b/>
            <sz val="10"/>
            <color rgb="FF000000"/>
            <rFont val="Calibri"/>
            <family val="2"/>
          </rPr>
          <t>Kimball Worcester:</t>
        </r>
        <r>
          <rPr>
            <sz val="10"/>
            <color rgb="FF000000"/>
            <rFont val="Calibri"/>
            <family val="2"/>
          </rPr>
          <t xml:space="preserve">
</t>
        </r>
        <r>
          <rPr>
            <sz val="10"/>
            <color rgb="FF000000"/>
            <rFont val="Calibri"/>
            <family val="2"/>
          </rPr>
          <t>also of the 9 that started</t>
        </r>
      </text>
    </comment>
    <comment ref="R141" authorId="4" shapeId="0">
      <text>
        <r>
          <rPr>
            <b/>
            <sz val="9"/>
            <color rgb="FF000000"/>
            <rFont val="Calibri"/>
            <family val="2"/>
          </rPr>
          <t>K Worcester:</t>
        </r>
        <r>
          <rPr>
            <sz val="9"/>
            <color rgb="FF000000"/>
            <rFont val="Calibri"/>
            <family val="2"/>
          </rPr>
          <t xml:space="preserve">
</t>
        </r>
        <r>
          <rPr>
            <sz val="9"/>
            <color rgb="FF000000"/>
            <rFont val="Calibri"/>
            <family val="2"/>
          </rPr>
          <t xml:space="preserve">Do you want the list of people killed here? 
</t>
        </r>
        <r>
          <rPr>
            <b/>
            <sz val="9"/>
            <color rgb="FF000000"/>
            <rFont val="Calibri"/>
            <family val="2"/>
          </rPr>
          <t>Steve</t>
        </r>
        <r>
          <rPr>
            <sz val="9"/>
            <color rgb="FF000000"/>
            <rFont val="Calibri"/>
            <family val="2"/>
          </rPr>
          <t>: No, but I did add the detail I wanted in the target decription &amp; the comments</t>
        </r>
      </text>
    </comment>
    <comment ref="L161" authorId="0" shapeId="0">
      <text>
        <r>
          <rPr>
            <b/>
            <sz val="9"/>
            <color rgb="FF000000"/>
            <rFont val="Tahoma"/>
            <family val="2"/>
          </rPr>
          <t>Suddaby:</t>
        </r>
        <r>
          <rPr>
            <sz val="9"/>
            <color rgb="FF000000"/>
            <rFont val="Tahoma"/>
            <family val="2"/>
          </rPr>
          <t xml:space="preserve">
</t>
        </r>
        <r>
          <rPr>
            <sz val="9"/>
            <color rgb="FF000000"/>
            <rFont val="Tahoma"/>
            <family val="2"/>
          </rPr>
          <t>Number is U/K here because war diary only says they were not successful in destroying bridges.  It is not clear whether they even found them or whether they dropped any bombs on anything.</t>
        </r>
      </text>
    </comment>
    <comment ref="D172" authorId="4" shapeId="0">
      <text>
        <r>
          <rPr>
            <b/>
            <sz val="9"/>
            <color rgb="FF000000"/>
            <rFont val="Calibri"/>
            <family val="2"/>
          </rPr>
          <t>K Worcester:</t>
        </r>
        <r>
          <rPr>
            <sz val="9"/>
            <color rgb="FF000000"/>
            <rFont val="Calibri"/>
            <family val="2"/>
          </rPr>
          <t xml:space="preserve">
</t>
        </r>
        <r>
          <rPr>
            <sz val="9"/>
            <color rgb="FF000000"/>
            <rFont val="Calibri"/>
            <family val="2"/>
          </rPr>
          <t xml:space="preserve">A recon mission but a plane was lost and there is the first indication of bomb load carried. </t>
        </r>
      </text>
    </comment>
    <comment ref="C173" authorId="0" shapeId="0">
      <text>
        <r>
          <rPr>
            <b/>
            <sz val="9"/>
            <color rgb="FF000000"/>
            <rFont val="Tahoma"/>
            <family val="2"/>
          </rPr>
          <t>Steve Suddaby:</t>
        </r>
        <r>
          <rPr>
            <sz val="9"/>
            <color rgb="FF000000"/>
            <rFont val="Tahoma"/>
            <family val="2"/>
          </rPr>
          <t xml:space="preserve">
</t>
        </r>
        <r>
          <rPr>
            <sz val="9"/>
            <color rgb="FF000000"/>
            <rFont val="Tahoma"/>
            <family val="2"/>
          </rPr>
          <t>50 km NW of Trieste &amp; 5 miles inland</t>
        </r>
      </text>
    </comment>
    <comment ref="I198" authorId="4" shapeId="0">
      <text>
        <r>
          <rPr>
            <b/>
            <sz val="9"/>
            <color rgb="FF000000"/>
            <rFont val="Calibri"/>
            <family val="2"/>
          </rPr>
          <t>K Worcester:</t>
        </r>
        <r>
          <rPr>
            <sz val="9"/>
            <color rgb="FF000000"/>
            <rFont val="Calibri"/>
            <family val="2"/>
          </rPr>
          <t xml:space="preserve">
</t>
        </r>
        <r>
          <rPr>
            <sz val="9"/>
            <color rgb="FF000000"/>
            <rFont val="Calibri"/>
            <family val="2"/>
          </rPr>
          <t>3 planes x [ (2 x 20 kg) + (2 x 10kg)</t>
        </r>
      </text>
    </comment>
    <comment ref="J198" authorId="4" shapeId="0">
      <text>
        <r>
          <rPr>
            <b/>
            <sz val="9"/>
            <color rgb="FF000000"/>
            <rFont val="Calibri"/>
            <family val="2"/>
          </rPr>
          <t>K Worcester:</t>
        </r>
        <r>
          <rPr>
            <sz val="9"/>
            <color rgb="FF000000"/>
            <rFont val="Calibri"/>
            <family val="2"/>
          </rPr>
          <t xml:space="preserve">
</t>
        </r>
        <r>
          <rPr>
            <sz val="9"/>
            <color rgb="FF000000"/>
            <rFont val="Calibri"/>
            <family val="2"/>
          </rPr>
          <t>L132 "attacked 2 drifters"</t>
        </r>
      </text>
    </comment>
    <comment ref="M199" authorId="4" shapeId="0">
      <text>
        <r>
          <rPr>
            <b/>
            <sz val="9"/>
            <color rgb="FF000000"/>
            <rFont val="Calibri"/>
            <family val="2"/>
          </rPr>
          <t>K Worcester:</t>
        </r>
        <r>
          <rPr>
            <sz val="9"/>
            <color rgb="FF000000"/>
            <rFont val="Calibri"/>
            <family val="2"/>
          </rPr>
          <t xml:space="preserve">
</t>
        </r>
        <r>
          <rPr>
            <sz val="9"/>
            <color rgb="FF000000"/>
            <rFont val="Calibri"/>
            <family val="2"/>
          </rPr>
          <t>see comments</t>
        </r>
      </text>
    </comment>
    <comment ref="I201" authorId="4" shapeId="0">
      <text>
        <r>
          <rPr>
            <b/>
            <sz val="9"/>
            <color rgb="FF000000"/>
            <rFont val="Calibri"/>
            <family val="2"/>
          </rPr>
          <t>K Worcester:</t>
        </r>
        <r>
          <rPr>
            <sz val="9"/>
            <color rgb="FF000000"/>
            <rFont val="Calibri"/>
            <family val="2"/>
          </rPr>
          <t xml:space="preserve">
</t>
        </r>
        <r>
          <rPr>
            <sz val="9"/>
            <color rgb="FF000000"/>
            <rFont val="Calibri"/>
            <family val="2"/>
          </rPr>
          <t>" each had 2 x 50 kg underwater bombs and 4 small bombs."</t>
        </r>
      </text>
    </comment>
    <comment ref="M208" authorId="1" shapeId="0">
      <text>
        <r>
          <rPr>
            <b/>
            <sz val="10"/>
            <color rgb="FF000000"/>
            <rFont val="Tahoma"/>
            <family val="2"/>
          </rPr>
          <t>Kimball Worcester:</t>
        </r>
        <r>
          <rPr>
            <sz val="10"/>
            <color rgb="FF000000"/>
            <rFont val="Tahoma"/>
            <family val="2"/>
          </rPr>
          <t xml:space="preserve">
</t>
        </r>
        <r>
          <rPr>
            <sz val="10"/>
            <color rgb="FF000000"/>
            <rFont val="Tahoma"/>
            <family val="2"/>
          </rPr>
          <t>see Comments: do they validate 2 bombers lost to EA? And what happened to the crews?</t>
        </r>
      </text>
    </comment>
    <comment ref="L214" authorId="1" shapeId="0">
      <text>
        <r>
          <rPr>
            <b/>
            <sz val="10"/>
            <color rgb="FF000000"/>
            <rFont val="Tahoma"/>
            <family val="2"/>
          </rPr>
          <t>Kimball Worcester:</t>
        </r>
        <r>
          <rPr>
            <sz val="10"/>
            <color rgb="FF000000"/>
            <rFont val="Tahoma"/>
            <family val="2"/>
          </rPr>
          <t xml:space="preserve">
</t>
        </r>
        <r>
          <rPr>
            <sz val="10"/>
            <color rgb="FF000000"/>
            <rFont val="Tahoma"/>
            <family val="2"/>
          </rPr>
          <t>"without success" — does that count as not dropping?</t>
        </r>
      </text>
    </comment>
    <comment ref="K21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flying boats from Parenzo and Pola	</t>
        </r>
      </text>
    </comment>
    <comment ref="F216"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17 K type and 8 flying boats from Trieste	</t>
        </r>
      </text>
    </comment>
    <comment ref="K221" authorId="1" shapeId="0">
      <text>
        <r>
          <rPr>
            <b/>
            <sz val="10"/>
            <color rgb="FF000000"/>
            <rFont val="Tahoma"/>
            <family val="2"/>
          </rPr>
          <t>Kimball Worcester:</t>
        </r>
        <r>
          <rPr>
            <sz val="10"/>
            <color rgb="FF000000"/>
            <rFont val="Tahoma"/>
            <family val="2"/>
          </rPr>
          <t xml:space="preserve">
</t>
        </r>
        <r>
          <rPr>
            <sz val="10"/>
            <color rgb="FF000000"/>
            <rFont val="Tahoma"/>
            <family val="2"/>
          </rPr>
          <t>A11 flew barrage patrol.</t>
        </r>
      </text>
    </comment>
    <comment ref="H224" authorId="1" shapeId="0">
      <text>
        <r>
          <rPr>
            <b/>
            <sz val="10"/>
            <color rgb="FF000000"/>
            <rFont val="Tahoma"/>
            <family val="2"/>
          </rPr>
          <t>Kimball Worcester:</t>
        </r>
        <r>
          <rPr>
            <sz val="10"/>
            <color rgb="FF000000"/>
            <rFont val="Tahoma"/>
            <family val="2"/>
          </rPr>
          <t xml:space="preserve">
</t>
        </r>
        <r>
          <rPr>
            <sz val="10"/>
            <color rgb="FF000000"/>
            <rFont val="Tahoma"/>
            <family val="2"/>
          </rPr>
          <t>8 heavy; 77 light</t>
        </r>
      </text>
    </comment>
    <comment ref="H226"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5 heavy; 48 light	</t>
        </r>
      </text>
    </comment>
    <comment ref="H230" authorId="1" shapeId="0">
      <text>
        <r>
          <rPr>
            <b/>
            <sz val="10"/>
            <color rgb="FF000000"/>
            <rFont val="Tahoma"/>
            <family val="2"/>
          </rPr>
          <t>Kimball Worcester:</t>
        </r>
        <r>
          <rPr>
            <sz val="10"/>
            <color rgb="FF000000"/>
            <rFont val="Tahoma"/>
            <family val="2"/>
          </rPr>
          <t xml:space="preserve">
</t>
        </r>
        <r>
          <rPr>
            <sz val="10"/>
            <color rgb="FF000000"/>
            <rFont val="Tahoma"/>
            <family val="2"/>
          </rPr>
          <t>9 heavy; 78 light</t>
        </r>
      </text>
    </comment>
    <comment ref="H234"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10 heavy, 20 light		</t>
        </r>
      </text>
    </comment>
    <comment ref="H238" authorId="1" shapeId="0">
      <text>
        <r>
          <rPr>
            <b/>
            <sz val="10"/>
            <color rgb="FF000000"/>
            <rFont val="Tahoma"/>
            <family val="2"/>
          </rPr>
          <t>Kimball Worcester:</t>
        </r>
        <r>
          <rPr>
            <sz val="10"/>
            <color rgb="FF000000"/>
            <rFont val="Tahoma"/>
            <family val="2"/>
          </rPr>
          <t xml:space="preserve">
</t>
        </r>
        <r>
          <rPr>
            <sz val="10"/>
            <color rgb="FF000000"/>
            <rFont val="Tahoma"/>
            <family val="2"/>
          </rPr>
          <t>12 heavy, 81 light</t>
        </r>
      </text>
    </comment>
    <comment ref="H239" authorId="1" shapeId="0">
      <text>
        <r>
          <rPr>
            <b/>
            <sz val="10"/>
            <color rgb="FF000000"/>
            <rFont val="Tahoma"/>
            <family val="2"/>
          </rPr>
          <t>Kimball Worcester:</t>
        </r>
        <r>
          <rPr>
            <sz val="10"/>
            <color rgb="FF000000"/>
            <rFont val="Tahoma"/>
            <family val="2"/>
          </rPr>
          <t xml:space="preserve">
</t>
        </r>
        <r>
          <rPr>
            <sz val="10"/>
            <color rgb="FF000000"/>
            <rFont val="Tahoma"/>
            <family val="2"/>
          </rPr>
          <t>16 heavy; 46 light</t>
        </r>
      </text>
    </comment>
    <comment ref="I242" authorId="1" shapeId="0">
      <text>
        <r>
          <rPr>
            <b/>
            <sz val="10"/>
            <color rgb="FF000000"/>
            <rFont val="Tahoma"/>
            <family val="2"/>
          </rPr>
          <t>Kimball Worcester:</t>
        </r>
        <r>
          <rPr>
            <sz val="10"/>
            <color rgb="FF000000"/>
            <rFont val="Tahoma"/>
            <family val="2"/>
          </rPr>
          <t xml:space="preserve">
</t>
        </r>
        <r>
          <rPr>
            <sz val="10"/>
            <color rgb="FF000000"/>
            <rFont val="Tahoma"/>
            <family val="2"/>
          </rPr>
          <t>this also includes the other attack that day</t>
        </r>
      </text>
    </comment>
    <comment ref="H251" authorId="1" shapeId="0">
      <text>
        <r>
          <rPr>
            <b/>
            <sz val="10"/>
            <color rgb="FF000000"/>
            <rFont val="Tahoma"/>
            <family val="2"/>
          </rPr>
          <t>Kimball Worcester:</t>
        </r>
        <r>
          <rPr>
            <sz val="10"/>
            <color rgb="FF000000"/>
            <rFont val="Tahoma"/>
            <family val="2"/>
          </rPr>
          <t xml:space="preserve">
</t>
        </r>
        <r>
          <rPr>
            <sz val="10"/>
            <color rgb="FF000000"/>
            <rFont val="Tahoma"/>
            <family val="2"/>
          </rPr>
          <t>7 heavy, 24 light</t>
        </r>
      </text>
    </comment>
    <comment ref="F252"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9 from Pola, 2 from Parenzo</t>
        </r>
      </text>
    </comment>
    <comment ref="F25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4 from Pola, 3 from Parenzo</t>
        </r>
      </text>
    </comment>
    <comment ref="D255" authorId="1" shapeId="0">
      <text>
        <r>
          <rPr>
            <b/>
            <sz val="10"/>
            <color rgb="FF000000"/>
            <rFont val="Tahoma"/>
            <family val="2"/>
          </rPr>
          <t>Kimball Worcester:</t>
        </r>
        <r>
          <rPr>
            <sz val="10"/>
            <color rgb="FF000000"/>
            <rFont val="Tahoma"/>
            <family val="2"/>
          </rPr>
          <t xml:space="preserve">
</t>
        </r>
        <r>
          <rPr>
            <sz val="10"/>
            <color rgb="FF000000"/>
            <rFont val="Tahoma"/>
            <family val="2"/>
          </rPr>
          <t>I looked up the Adriawerke. It was a factory (of what not sure) located in Monfalcone, so this means that they were bombing two locations.</t>
        </r>
      </text>
    </comment>
    <comment ref="H255" authorId="1" shapeId="0">
      <text>
        <r>
          <rPr>
            <b/>
            <sz val="10"/>
            <color rgb="FF000000"/>
            <rFont val="Tahoma"/>
            <family val="2"/>
          </rPr>
          <t>Kimball Worcester:</t>
        </r>
        <r>
          <rPr>
            <sz val="10"/>
            <color rgb="FF000000"/>
            <rFont val="Tahoma"/>
            <family val="2"/>
          </rPr>
          <t xml:space="preserve">
</t>
        </r>
        <r>
          <rPr>
            <sz val="10"/>
            <color rgb="FF000000"/>
            <rFont val="Tahoma"/>
            <family val="2"/>
          </rPr>
          <t>30 heavy, 14 light</t>
        </r>
      </text>
    </comment>
    <comment ref="D257"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"Geleise" means rail lines, tracks</t>
        </r>
      </text>
    </comment>
    <comment ref="H261"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35 heavy; 30 light
</t>
        </r>
        <r>
          <rPr>
            <sz val="10"/>
            <color rgb="FF000000"/>
            <rFont val="Tahoma"/>
            <family val="2"/>
          </rPr>
          <t xml:space="preserve">
</t>
        </r>
        <r>
          <rPr>
            <sz val="10"/>
            <color rgb="FF000000"/>
            <rFont val="Tahoma"/>
            <family val="2"/>
          </rPr>
          <t xml:space="preserve">"altogether" here appears to mean all 3 sorties on 7 June
</t>
        </r>
        <r>
          <rPr>
            <sz val="10"/>
            <color rgb="FF000000"/>
            <rFont val="Tahoma"/>
            <family val="2"/>
          </rPr>
          <t xml:space="preserve">
</t>
        </r>
      </text>
    </comment>
    <comment ref="F262" authorId="1" shapeId="0">
      <text>
        <r>
          <rPr>
            <b/>
            <sz val="10"/>
            <color rgb="FF000000"/>
            <rFont val="Tahoma"/>
            <family val="2"/>
          </rPr>
          <t>Kimball Worcester:</t>
        </r>
        <r>
          <rPr>
            <sz val="10"/>
            <color rgb="FF000000"/>
            <rFont val="Tahoma"/>
            <family val="2"/>
          </rPr>
          <t xml:space="preserve">
</t>
        </r>
        <r>
          <rPr>
            <sz val="10"/>
            <color rgb="FF000000"/>
            <rFont val="Tahoma"/>
            <family val="2"/>
          </rPr>
          <t>They set out on recon, but dropped 7 bombs, so record?</t>
        </r>
      </text>
    </comment>
    <comment ref="H26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32 bombs, 8 incendiary</t>
        </r>
      </text>
    </comment>
    <comment ref="H266"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10 heavy, 20 medium</t>
        </r>
      </text>
    </comment>
    <comment ref="H27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5 heavy, 10 light, 4 incendiary</t>
        </r>
      </text>
    </comment>
    <comment ref="N279"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K198 rammed the Saluga beacon while in flight; flying boat was destroyed but crew unhurt.</t>
        </r>
      </text>
    </comment>
    <comment ref="O279"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K162 made an emergency landing at Parenzo.</t>
        </r>
      </text>
    </comment>
    <comment ref="B280"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attack made with flying boats from Trieste and Parenzo		</t>
        </r>
      </text>
    </comment>
    <comment ref="I280"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2040 kg on Grado by 13 planes; 
</t>
        </r>
        <r>
          <rPr>
            <sz val="10"/>
            <color rgb="FF000000"/>
            <rFont val="Tahoma"/>
            <family val="2"/>
          </rPr>
          <t>3000 kg on on Cervignano train station &amp; Grado</t>
        </r>
      </text>
    </comment>
    <comment ref="B281"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with flying boats from Trieste and Pola
</t>
        </r>
      </text>
    </comment>
    <comment ref="H282"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16 heavy; 34 light</t>
        </r>
      </text>
    </comment>
    <comment ref="I28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137kg on average	</t>
        </r>
      </text>
    </comment>
    <comment ref="I290"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113 kg average	</t>
        </r>
      </text>
    </comment>
    <comment ref="G291"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together with flying boats from Pola	</t>
        </r>
      </text>
    </comment>
    <comment ref="G302" authorId="1" shapeId="0">
      <text>
        <r>
          <rPr>
            <b/>
            <sz val="10"/>
            <color rgb="FF000000"/>
            <rFont val="Tahoma"/>
            <family val="2"/>
          </rPr>
          <t>Kimball Worcester:</t>
        </r>
        <r>
          <rPr>
            <sz val="10"/>
            <color rgb="FF000000"/>
            <rFont val="Tahoma"/>
            <family val="2"/>
          </rPr>
          <t xml:space="preserve">
</t>
        </r>
        <r>
          <rPr>
            <sz val="10"/>
            <color rgb="FF000000"/>
            <rFont val="Tahoma"/>
            <family val="2"/>
          </rPr>
          <t>with flying boats from Trieste and Pola</t>
        </r>
      </text>
    </comment>
    <comment ref="G30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with flying boats from Parenzo and Trieste	</t>
        </r>
      </text>
    </comment>
    <comment ref="N304" authorId="1" shapeId="0">
      <text>
        <r>
          <rPr>
            <b/>
            <sz val="10"/>
            <color rgb="FF000000"/>
            <rFont val="Tahoma"/>
            <family val="2"/>
          </rPr>
          <t>Kimball Worcester:</t>
        </r>
        <r>
          <rPr>
            <sz val="10"/>
            <color rgb="FF000000"/>
            <rFont val="Tahoma"/>
            <family val="2"/>
          </rPr>
          <t xml:space="preserve">
</t>
        </r>
        <r>
          <rPr>
            <sz val="10"/>
            <color rgb="FF000000"/>
            <rFont val="Tahoma"/>
            <family val="2"/>
          </rPr>
          <t>K201 emergency landing 20 nm W of Salvore due to engine defect and broke up. Crew boarded K227</t>
        </r>
      </text>
    </comment>
    <comment ref="R304"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Did the 7K and 1L from Trieste accomplish this against the Arsenal, or was it the A-H army planes? There were also flying boats from Parenzo and Pola.</t>
        </r>
      </text>
    </comment>
    <comment ref="H31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8 heavy &amp; 14 medium bombs</t>
        </r>
      </text>
    </comment>
    <comment ref="H317"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4 x 150kg bombs and 3 medium bombs</t>
        </r>
      </text>
    </comment>
    <comment ref="I319"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average 304kg per flying boat	</t>
        </r>
      </text>
    </comment>
    <comment ref="H320"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4 heavy and 3 medium bombs	</t>
        </r>
      </text>
    </comment>
    <comment ref="H321"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10 heavy and 13 medium bombs
</t>
        </r>
      </text>
    </comment>
    <comment ref="H322"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8 heavy, 14 medium, and 8 incendiary bombs
</t>
        </r>
      </text>
    </comment>
    <comment ref="H32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6 heavy, 10 medium, and 6 incendiary bombs</t>
        </r>
      </text>
    </comment>
    <comment ref="H332" authorId="1" shapeId="0">
      <text>
        <r>
          <rPr>
            <b/>
            <sz val="10"/>
            <color rgb="FF000000"/>
            <rFont val="Tahoma"/>
            <family val="2"/>
          </rPr>
          <t>Kimball Worcester:</t>
        </r>
        <r>
          <rPr>
            <sz val="10"/>
            <color rgb="FF000000"/>
            <rFont val="Tahoma"/>
            <family val="2"/>
          </rPr>
          <t xml:space="preserve">
</t>
        </r>
        <r>
          <rPr>
            <sz val="10"/>
            <color rgb="FF000000"/>
            <rFont val="Tahoma"/>
            <family val="2"/>
          </rPr>
          <t>8 heavy &amp; 47 unspecified bombs</t>
        </r>
      </text>
    </comment>
    <comment ref="H33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12 heavy, 20 medium, 16 incendiary bombs</t>
        </r>
      </text>
    </comment>
    <comment ref="H334"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14 heavy, 25 medium, &amp; 8 incendiary bombs		</t>
        </r>
      </text>
    </comment>
    <comment ref="H33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4 heavy &amp; 8 medium bombs	</t>
        </r>
      </text>
    </comment>
    <comment ref="I340"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282.5kg / flying boat
</t>
        </r>
      </text>
    </comment>
    <comment ref="I341" authorId="1" shapeId="0">
      <text>
        <r>
          <rPr>
            <b/>
            <sz val="10"/>
            <color rgb="FF000000"/>
            <rFont val="Tahoma"/>
            <family val="2"/>
          </rPr>
          <t>Kimball Worcester:</t>
        </r>
        <r>
          <rPr>
            <sz val="10"/>
            <color rgb="FF000000"/>
            <rFont val="Tahoma"/>
            <family val="2"/>
          </rPr>
          <t xml:space="preserve">
</t>
        </r>
        <r>
          <rPr>
            <sz val="10"/>
            <color rgb="FF000000"/>
            <rFont val="Tahoma"/>
            <family val="2"/>
          </rPr>
          <t>375kg / FB</t>
        </r>
      </text>
    </comment>
    <comment ref="H342"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6 x 150kg bombs and 15 medium bombs</t>
        </r>
      </text>
    </comment>
    <comment ref="I357"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average 400 kg each	</t>
        </r>
      </text>
    </comment>
    <comment ref="M362" authorId="0" shapeId="0">
      <text>
        <r>
          <rPr>
            <b/>
            <sz val="9"/>
            <color indexed="81"/>
            <rFont val="Tahoma"/>
            <family val="2"/>
          </rPr>
          <t>Suddaby:</t>
        </r>
        <r>
          <rPr>
            <sz val="9"/>
            <color indexed="81"/>
            <rFont val="Tahoma"/>
            <family val="2"/>
          </rPr>
          <t xml:space="preserve">
1 fighter lost to enemy action.</t>
        </r>
      </text>
    </comment>
    <comment ref="I36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313kg average per flying boat	</t>
        </r>
      </text>
    </comment>
    <comment ref="I36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250kg average per flying boat		</t>
        </r>
      </text>
    </comment>
    <comment ref="I372"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2 50kg each
</t>
        </r>
      </text>
    </comment>
    <comment ref="J37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K179 bombing English landplane airfield		</t>
        </r>
      </text>
    </comment>
    <comment ref="F377" authorId="0" shapeId="0">
      <text>
        <r>
          <rPr>
            <b/>
            <sz val="9"/>
            <color indexed="81"/>
            <rFont val="Tahoma"/>
            <family val="2"/>
          </rPr>
          <t>Suddaby:</t>
        </r>
        <r>
          <rPr>
            <sz val="9"/>
            <color indexed="81"/>
            <rFont val="Tahoma"/>
            <family val="2"/>
          </rPr>
          <t xml:space="preserve">
Cells marked in green like this should be considered reasonable estimates made due to lack of information. Often the Comments column or a cell comment will explain the uncertainty.</t>
        </r>
      </text>
    </comment>
    <comment ref="H378" authorId="0" shapeId="0">
      <text>
        <r>
          <rPr>
            <b/>
            <sz val="9"/>
            <color indexed="81"/>
            <rFont val="Tahoma"/>
            <charset val="1"/>
          </rPr>
          <t>Suddaby:</t>
        </r>
        <r>
          <rPr>
            <sz val="9"/>
            <color indexed="81"/>
            <rFont val="Tahoma"/>
            <charset val="1"/>
          </rPr>
          <t xml:space="preserve">
Can't be positive that the 2 Pola planes dropped 24 bombs also or if Pola &amp; Trieste each reported the same 24.</t>
        </r>
      </text>
    </comment>
    <comment ref="H381"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28 bombs;
</t>
        </r>
        <r>
          <rPr>
            <sz val="10"/>
            <color rgb="FF000000"/>
            <rFont val="Tahoma"/>
            <family val="2"/>
          </rPr>
          <t>11 incendiaries</t>
        </r>
      </text>
    </comment>
    <comment ref="I383"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"150 kg bombs"		</t>
        </r>
      </text>
    </comment>
    <comment ref="F385"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in addition to 3 FB from Pola</t>
        </r>
      </text>
    </comment>
    <comment ref="F388" authorId="1" shapeId="0">
      <text>
        <r>
          <rPr>
            <b/>
            <sz val="10"/>
            <color rgb="FF000000"/>
            <rFont val="Tahoma"/>
            <family val="2"/>
          </rPr>
          <t>Kimball Worcester:</t>
        </r>
        <r>
          <rPr>
            <sz val="10"/>
            <color rgb="FF000000"/>
            <rFont val="Tahoma"/>
            <family val="2"/>
          </rPr>
          <t xml:space="preserve">
</t>
        </r>
        <r>
          <rPr>
            <sz val="10"/>
            <color rgb="FF000000"/>
            <rFont val="Tahoma"/>
            <family val="2"/>
          </rPr>
          <t>unclear if both planes dropped bombs or just K174</t>
        </r>
      </text>
    </comment>
    <comment ref="H389"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2 x 150kg and 14 med. bombs</t>
        </r>
      </text>
    </comment>
    <comment ref="H392" authorId="0" shapeId="0">
      <text>
        <r>
          <rPr>
            <b/>
            <sz val="9"/>
            <color indexed="81"/>
            <rFont val="Tahoma"/>
            <charset val="1"/>
          </rPr>
          <t>Suddaby:</t>
        </r>
        <r>
          <rPr>
            <sz val="9"/>
            <color indexed="81"/>
            <rFont val="Tahoma"/>
            <charset val="1"/>
          </rPr>
          <t xml:space="preserve">
36 bombs hit air stn; don't know how many hit bridgehead</t>
        </r>
      </text>
    </comment>
    <comment ref="I396" authorId="0" shapeId="0">
      <text>
        <r>
          <rPr>
            <b/>
            <sz val="9"/>
            <color indexed="81"/>
            <rFont val="Tahoma"/>
            <charset val="1"/>
          </rPr>
          <t>Suddaby:</t>
        </r>
        <r>
          <rPr>
            <sz val="9"/>
            <color indexed="81"/>
            <rFont val="Tahoma"/>
            <charset val="1"/>
          </rPr>
          <t xml:space="preserve">
Report mentions 10 incendiary bombs - these may or may not be counted in the bomb weiight</t>
        </r>
      </text>
    </comment>
  </commentList>
</comments>
</file>

<file path=xl/comments2.xml><?xml version="1.0" encoding="utf-8"?>
<comments xmlns="http://schemas.openxmlformats.org/spreadsheetml/2006/main">
  <authors>
    <author>Steve &amp; Beth Suddaby</author>
    <author>tc={C8B8C868-A33E-4DF7-8DE4-00317B07E95B}</author>
    <author>tc={C64A751B-7544-4991-AAB8-6499D48C4B78}</author>
  </authors>
  <commentList>
    <comment ref="F3" authorId="0" shapeId="0">
      <text>
        <r>
          <rPr>
            <b/>
            <sz val="9"/>
            <color indexed="81"/>
            <rFont val="Tahoma"/>
            <charset val="1"/>
          </rPr>
          <t>209 sorties were against Army Targets alone; 34 other sorties were against Army &amp; other targets.</t>
        </r>
      </text>
    </comment>
    <comment ref="C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plane bombed both a port &amp; a naval vessel</t>
        </r>
      </text>
    </comment>
    <comment ref="E5" authorId="0" shapeId="0">
      <text>
        <r>
          <rPr>
            <b/>
            <sz val="9"/>
            <color indexed="81"/>
            <rFont val="Tahoma"/>
            <charset val="1"/>
          </rPr>
          <t>A total of 20 sorties were conducted against both Naval Vessels and Ports</t>
        </r>
        <r>
          <rPr>
            <sz val="9"/>
            <color indexed="81"/>
            <rFont val="Tahoma"/>
            <charset val="1"/>
          </rPr>
          <t xml:space="preserve">
</t>
        </r>
      </text>
    </comment>
    <comment ref="C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plane bombed both a port &amp; a naval vessel.</t>
        </r>
      </text>
    </comment>
    <comment ref="D7" authorId="0" shapeId="0">
      <text>
        <r>
          <rPr>
            <b/>
            <sz val="9"/>
            <color indexed="81"/>
            <rFont val="Tahoma"/>
            <charset val="1"/>
          </rPr>
          <t>2 sorties attacked Naval Vessels and Ports, so this # is 59 sorties + (2 x ½)</t>
        </r>
      </text>
    </comment>
    <comment ref="E7" authorId="0" shapeId="0">
      <text>
        <r>
          <rPr>
            <b/>
            <sz val="9"/>
            <color indexed="81"/>
            <rFont val="Tahoma"/>
            <charset val="1"/>
          </rPr>
          <t>A total of 20 sorties were conducted against both Naval Vessels and Ports</t>
        </r>
        <r>
          <rPr>
            <sz val="9"/>
            <color indexed="81"/>
            <rFont val="Tahoma"/>
            <charset val="1"/>
          </rPr>
          <t xml:space="preserve">
</t>
        </r>
      </text>
    </comment>
    <comment ref="D8" authorId="0" shapeId="0">
      <text>
        <r>
          <rPr>
            <b/>
            <sz val="9"/>
            <color indexed="81"/>
            <rFont val="Tahoma"/>
            <charset val="1"/>
          </rPr>
          <t>One of these sorties attacked Rail Targets &amp; Strategic Industries.</t>
        </r>
        <r>
          <rPr>
            <sz val="9"/>
            <color indexed="81"/>
            <rFont val="Tahoma"/>
            <charset val="1"/>
          </rPr>
          <t xml:space="preserve">
</t>
        </r>
      </text>
    </comment>
  </commentList>
</comments>
</file>

<file path=xl/comments3.xml><?xml version="1.0" encoding="utf-8"?>
<comments xmlns="http://schemas.openxmlformats.org/spreadsheetml/2006/main">
  <authors>
    <author>Steve &amp; Beth Suddaby</author>
    <author>Kimball Worcester</author>
  </authors>
  <commentList>
    <comment ref="A1" authorId="0" shapeId="0">
      <text>
        <r>
          <rPr>
            <b/>
            <sz val="9"/>
            <color rgb="FF000000"/>
            <rFont val="Tahoma"/>
            <family val="2"/>
          </rPr>
          <t>Suddaby:</t>
        </r>
        <r>
          <rPr>
            <sz val="9"/>
            <color rgb="FF000000"/>
            <rFont val="Tahoma"/>
            <family val="2"/>
          </rPr>
          <t xml:space="preserve">
</t>
        </r>
        <r>
          <rPr>
            <sz val="9"/>
            <color rgb="FF000000"/>
            <rFont val="Tahoma"/>
            <family val="2"/>
          </rPr>
          <t>PLS enter year as four digits otherwise Excel thinks year is 2014, etc.</t>
        </r>
      </text>
    </comment>
    <comment ref="B1" authorId="0" shapeId="0">
      <text>
        <r>
          <rPr>
            <b/>
            <sz val="9"/>
            <color indexed="81"/>
            <rFont val="Tahoma"/>
            <family val="2"/>
          </rPr>
          <t>Suddaby:</t>
        </r>
        <r>
          <rPr>
            <sz val="9"/>
            <color indexed="81"/>
            <rFont val="Tahoma"/>
            <family val="2"/>
          </rPr>
          <t xml:space="preserve">
Exact or approximate time is better than day / night.  PLS put time in military time.</t>
        </r>
      </text>
    </comment>
    <comment ref="E1" authorId="0" shapeId="0">
      <text>
        <r>
          <rPr>
            <b/>
            <sz val="9"/>
            <color indexed="81"/>
            <rFont val="Tahoma"/>
            <family val="2"/>
          </rPr>
          <t>Suddaby:</t>
        </r>
        <r>
          <rPr>
            <sz val="9"/>
            <color indexed="81"/>
            <rFont val="Tahoma"/>
            <family val="2"/>
          </rPr>
          <t xml:space="preserve">
e.g., ships, port, city, troops</t>
        </r>
      </text>
    </comment>
    <comment ref="G1" authorId="0" shapeId="0">
      <text>
        <r>
          <rPr>
            <b/>
            <sz val="9"/>
            <color rgb="FF000000"/>
            <rFont val="Tahoma"/>
            <family val="2"/>
          </rPr>
          <t>Suddaby:</t>
        </r>
        <r>
          <rPr>
            <sz val="9"/>
            <color rgb="FF000000"/>
            <rFont val="Tahoma"/>
            <family val="2"/>
          </rPr>
          <t xml:space="preserve">
</t>
        </r>
        <r>
          <rPr>
            <sz val="9"/>
            <color rgb="FF000000"/>
            <rFont val="Tahoma"/>
            <family val="2"/>
          </rPr>
          <t>Nationality, landplanes, seaplanes, dirigible, etc. If not an airship, assume it's a plane.  Use "Plane(s)" when you don't know if it's one or several; use Plane or Planes otherwise.</t>
        </r>
      </text>
    </comment>
    <comment ref="I1" authorId="0" shapeId="0">
      <text>
        <r>
          <rPr>
            <b/>
            <sz val="9"/>
            <color rgb="FF000000"/>
            <rFont val="Tahoma"/>
            <family val="2"/>
          </rPr>
          <t>Suddaby:</t>
        </r>
        <r>
          <rPr>
            <sz val="9"/>
            <color rgb="FF000000"/>
            <rFont val="Tahoma"/>
            <family val="2"/>
          </rPr>
          <t xml:space="preserve">
</t>
        </r>
        <r>
          <rPr>
            <sz val="9"/>
            <color rgb="FF000000"/>
            <rFont val="Tahoma"/>
            <family val="2"/>
          </rPr>
          <t>This is # killed on the ground, air defenders not included in this total.</t>
        </r>
      </text>
    </comment>
    <comment ref="K1" authorId="0" shapeId="0">
      <text>
        <r>
          <rPr>
            <b/>
            <sz val="9"/>
            <color indexed="81"/>
            <rFont val="Tahoma"/>
            <family val="2"/>
          </rPr>
          <t>Suddaby:</t>
        </r>
        <r>
          <rPr>
            <sz val="9"/>
            <color indexed="81"/>
            <rFont val="Tahoma"/>
            <family val="2"/>
          </rPr>
          <t xml:space="preserve">
Assume 0 if none are mentioned.</t>
        </r>
      </text>
    </comment>
    <comment ref="L1" authorId="0" shapeId="0">
      <text>
        <r>
          <rPr>
            <b/>
            <sz val="9"/>
            <color indexed="81"/>
            <rFont val="Tahoma"/>
            <family val="2"/>
          </rPr>
          <t>Steve Suddaby:</t>
        </r>
        <r>
          <rPr>
            <sz val="9"/>
            <color indexed="81"/>
            <rFont val="Tahoma"/>
            <family val="2"/>
          </rPr>
          <t xml:space="preserve">
Assume 0 if none are mentioned.</t>
        </r>
      </text>
    </comment>
    <comment ref="F47" authorId="1" shapeId="0">
      <text>
        <r>
          <rPr>
            <b/>
            <sz val="10"/>
            <color indexed="81"/>
            <rFont val="Calibri"/>
            <family val="2"/>
          </rPr>
          <t>Kimball Worcester:</t>
        </r>
        <r>
          <rPr>
            <sz val="10"/>
            <color indexed="81"/>
            <rFont val="Calibri"/>
            <family val="2"/>
          </rPr>
          <t xml:space="preserve">
compromise with 11?
</t>
        </r>
        <r>
          <rPr>
            <b/>
            <sz val="10"/>
            <color indexed="81"/>
            <rFont val="Calibri"/>
            <family val="2"/>
          </rPr>
          <t>Suddaby</t>
        </r>
        <r>
          <rPr>
            <sz val="10"/>
            <color indexed="81"/>
            <rFont val="Calibri"/>
            <family val="2"/>
          </rPr>
          <t>: let's leave it as you wrote it since you quoted the war diary exactly</t>
        </r>
      </text>
    </comment>
    <comment ref="J55" authorId="1" shapeId="0">
      <text>
        <r>
          <rPr>
            <b/>
            <sz val="10"/>
            <color indexed="81"/>
            <rFont val="Calibri"/>
            <family val="2"/>
          </rPr>
          <t>Kimball Worcester:</t>
        </r>
        <r>
          <rPr>
            <sz val="10"/>
            <color indexed="81"/>
            <rFont val="Calibri"/>
            <family val="2"/>
          </rPr>
          <t xml:space="preserve">
civilians (probably at Fort Krekich)</t>
        </r>
      </text>
    </comment>
    <comment ref="H88" authorId="1" shapeId="0">
      <text>
        <r>
          <rPr>
            <b/>
            <sz val="10"/>
            <color indexed="81"/>
            <rFont val="Calibri"/>
            <family val="2"/>
          </rPr>
          <t>Kimball Worcester:</t>
        </r>
        <r>
          <rPr>
            <sz val="10"/>
            <color indexed="81"/>
            <rFont val="Calibri"/>
            <family val="2"/>
          </rPr>
          <t xml:space="preserve">
"several" bombs</t>
        </r>
      </text>
    </comment>
    <comment ref="J90" authorId="1" shapeId="0">
      <text>
        <r>
          <rPr>
            <b/>
            <sz val="10"/>
            <color indexed="81"/>
            <rFont val="Calibri"/>
            <family val="2"/>
          </rPr>
          <t>Kimball Worcester:</t>
        </r>
        <r>
          <rPr>
            <sz val="10"/>
            <color indexed="81"/>
            <rFont val="Calibri"/>
            <family val="2"/>
          </rPr>
          <t xml:space="preserve">
"more" wounded</t>
        </r>
      </text>
    </comment>
    <comment ref="H264"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Also dropped leaflets			
</t>
        </r>
      </text>
    </comment>
    <comment ref="D298" authorId="0" shapeId="0">
      <text>
        <r>
          <rPr>
            <b/>
            <sz val="9"/>
            <color indexed="81"/>
            <rFont val="Tahoma"/>
            <family val="2"/>
          </rPr>
          <t>Suddaby:</t>
        </r>
        <r>
          <rPr>
            <sz val="9"/>
            <color indexed="81"/>
            <rFont val="Tahoma"/>
            <family val="2"/>
          </rPr>
          <t xml:space="preserve">
See original notes for locations of targets</t>
        </r>
      </text>
    </comment>
    <comment ref="H317" authorId="0" shapeId="0">
      <text>
        <r>
          <rPr>
            <b/>
            <sz val="9"/>
            <color indexed="81"/>
            <rFont val="Tahoma"/>
            <charset val="1"/>
          </rPr>
          <t>Suddaby:</t>
        </r>
        <r>
          <rPr>
            <sz val="9"/>
            <color indexed="81"/>
            <rFont val="Tahoma"/>
            <charset val="1"/>
          </rPr>
          <t xml:space="preserve">
16 bombs on city; 3 on naval air station</t>
        </r>
      </text>
    </comment>
    <comment ref="H318"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4 on Vermacrükken
</t>
        </r>
        <r>
          <rPr>
            <sz val="10"/>
            <color rgb="FF000000"/>
            <rFont val="Tahoma"/>
            <family val="2"/>
          </rPr>
          <t>8 on Durazzo</t>
        </r>
      </text>
    </comment>
    <comment ref="H322" authorId="0" shapeId="0">
      <text>
        <r>
          <rPr>
            <b/>
            <sz val="9"/>
            <color indexed="81"/>
            <rFont val="Tahoma"/>
            <charset val="1"/>
          </rPr>
          <t>Suddaby:</t>
        </r>
        <r>
          <rPr>
            <sz val="9"/>
            <color indexed="81"/>
            <rFont val="Tahoma"/>
            <charset val="1"/>
          </rPr>
          <t xml:space="preserve">
These 16 were shrapnel bombs.</t>
        </r>
      </text>
    </comment>
    <comment ref="H339" authorId="1" shapeId="0">
      <text>
        <r>
          <rPr>
            <b/>
            <sz val="10"/>
            <color rgb="FF000000"/>
            <rFont val="Tahoma"/>
            <family val="2"/>
          </rPr>
          <t>Kimball Worcester:</t>
        </r>
        <r>
          <rPr>
            <sz val="10"/>
            <color rgb="FF000000"/>
            <rFont val="Tahoma"/>
            <family val="2"/>
          </rPr>
          <t xml:space="preserve">
</t>
        </r>
        <r>
          <rPr>
            <sz val="10"/>
            <color rgb="FF000000"/>
            <rFont val="Tahoma"/>
            <family val="2"/>
          </rPr>
          <t xml:space="preserve">
</t>
        </r>
        <r>
          <rPr>
            <sz val="10"/>
            <color rgb="FF000000"/>
            <rFont val="Tahoma"/>
            <family val="2"/>
          </rPr>
          <t xml:space="preserve">3 on Rovigno
</t>
        </r>
        <r>
          <rPr>
            <sz val="10"/>
            <color rgb="FF000000"/>
            <rFont val="Tahoma"/>
            <family val="2"/>
          </rPr>
          <t xml:space="preserve">21 on Puntisella		</t>
        </r>
      </text>
    </comment>
  </commentList>
</comments>
</file>

<file path=xl/sharedStrings.xml><?xml version="1.0" encoding="utf-8"?>
<sst xmlns="http://schemas.openxmlformats.org/spreadsheetml/2006/main" count="3699" uniqueCount="1352">
  <si>
    <t>Date</t>
  </si>
  <si>
    <t>Location Bombed</t>
  </si>
  <si>
    <t>Target Type</t>
  </si>
  <si>
    <t># Bombs</t>
  </si>
  <si>
    <t># Bombers Lost to Enemy Action</t>
  </si>
  <si>
    <t>Target Description(s)</t>
  </si>
  <si>
    <t>Austrian Naval Air Station</t>
  </si>
  <si>
    <t># Bombers Lost to Mech or WX Trouble</t>
  </si>
  <si>
    <t># Bombers Damaged by Enemy Action but Recovered</t>
  </si>
  <si>
    <t># Bombers Downed by Mech or WX Trouble but Recovered</t>
  </si>
  <si>
    <t>Type(s) of Planes Dropping Bombs</t>
  </si>
  <si>
    <t>Report from which Austrian Naval Air Station?</t>
  </si>
  <si>
    <t># Aircraft  Attacking, if given</t>
  </si>
  <si>
    <t>Descriptions of Allied Aircraft</t>
  </si>
  <si>
    <t># Bombs Counted</t>
  </si>
  <si>
    <t># EA Lost to Austrian Action</t>
  </si>
  <si>
    <t>Comments</t>
  </si>
  <si>
    <t># Killed by Attack</t>
  </si>
  <si>
    <t># Wounded by Attack</t>
  </si>
  <si>
    <t>Comments, esp. descriptions of damage</t>
  </si>
  <si>
    <t>Day or Night?  Time?</t>
  </si>
  <si>
    <t># A-type flying boats flying escort</t>
  </si>
  <si>
    <t>Kumbor</t>
  </si>
  <si>
    <t>Krstac</t>
  </si>
  <si>
    <t>Artillery Battery</t>
  </si>
  <si>
    <t>E</t>
  </si>
  <si>
    <t>Mt. Lovcen, Montenegro</t>
  </si>
  <si>
    <t>Artillery Batteries</t>
  </si>
  <si>
    <t>Zupa</t>
  </si>
  <si>
    <t>Camp</t>
  </si>
  <si>
    <t>Antivari</t>
  </si>
  <si>
    <t>Royal Villa</t>
  </si>
  <si>
    <t>Antivari is now Bar, Montenegro</t>
  </si>
  <si>
    <t>Supplies</t>
  </si>
  <si>
    <t>Budua</t>
  </si>
  <si>
    <t>Steamer</t>
  </si>
  <si>
    <t>Kuk-Sattel</t>
  </si>
  <si>
    <t>Wireless Station</t>
  </si>
  <si>
    <t>E17 was fired at during raid</t>
  </si>
  <si>
    <t>Fr. Armored cruiser "Waldeck Rousseau"</t>
  </si>
  <si>
    <t>E33 reported damaging the cruiser</t>
  </si>
  <si>
    <t>Presumably city or port</t>
  </si>
  <si>
    <t>Reported fierce anti-aircraft defense</t>
  </si>
  <si>
    <t>RR station</t>
  </si>
  <si>
    <t>Bombing attack during recon. 1st Geschwader attack. E33 received heavy fire near Spizza (peninsula) Ratac. Ratac, Montenegro is just N of Bar on the coast.</t>
  </si>
  <si>
    <t>Bombing Altitude (meters)</t>
  </si>
  <si>
    <t>Pola</t>
  </si>
  <si>
    <t>Balloon hangar</t>
  </si>
  <si>
    <t>L</t>
  </si>
  <si>
    <t>Italy declared war on 5/23 at 1530. L40 took off between 0200 &amp; 0230; RTB at 0515.  Chiaravalla is 6 miles WSW of Ancona.</t>
  </si>
  <si>
    <t>Chiaravalla, Italy (near)</t>
  </si>
  <si>
    <t>Ancona (presumably)</t>
  </si>
  <si>
    <t>L46 dropped 1 bomb on each target.  Took off between 0200 &amp; 0230.</t>
  </si>
  <si>
    <t>Vasto</t>
  </si>
  <si>
    <t>Nordmolo dockyard, gas works, near petroleum tanks, in inner part of city</t>
  </si>
  <si>
    <t>L47 took off between 0200 &amp; 0230.</t>
  </si>
  <si>
    <t>French units &amp; city or port</t>
  </si>
  <si>
    <t>L, E</t>
  </si>
  <si>
    <t>Bombing attack made during recon of ship movements</t>
  </si>
  <si>
    <t xml:space="preserve">E19 dropped bombs while on recon flight </t>
  </si>
  <si>
    <t>This was the later of the two raids made that day.</t>
  </si>
  <si>
    <t>Antivari port</t>
  </si>
  <si>
    <t>2 commercial ships</t>
  </si>
  <si>
    <t>M</t>
  </si>
  <si>
    <t>FB was M39</t>
  </si>
  <si>
    <t>Antivari (5nm from) in port</t>
  </si>
  <si>
    <t>French fleet</t>
  </si>
  <si>
    <t>L32 from Kumbor &amp; L5 from Mondschein bombed fleet at 2400 hours.</t>
  </si>
  <si>
    <t>Antivari; Molo</t>
  </si>
  <si>
    <t>City or port; Materiel</t>
  </si>
  <si>
    <t>L, E, M</t>
  </si>
  <si>
    <t>Trieste</t>
  </si>
  <si>
    <t># Austrian (defen- sive) sorties</t>
  </si>
  <si>
    <t>Multiple raids</t>
  </si>
  <si>
    <t>Presumably Trieste</t>
  </si>
  <si>
    <t>Night</t>
  </si>
  <si>
    <t>Lschlt Banfield shot down a bomber in L16 that had been caught by a searchlight. 1st night victory. (In A-H naval aviation? In all A-H aviation?)</t>
  </si>
  <si>
    <t>Torpedo factory</t>
  </si>
  <si>
    <t xml:space="preserve"> 7 (14?)</t>
  </si>
  <si>
    <t>Capronis</t>
  </si>
  <si>
    <t>Fiume</t>
  </si>
  <si>
    <t>Banfield and his Geschwader disrupted the attack. Italian reports said 4000 kg bombs dropped &amp; several large fires were observed. 0730 was when the Italian planes were reported to the Trieste air station.</t>
  </si>
  <si>
    <t>Pirano (intended target)</t>
  </si>
  <si>
    <t>Caproni</t>
  </si>
  <si>
    <t>Gorgo and Golametto</t>
  </si>
  <si>
    <t>enemy sub</t>
  </si>
  <si>
    <t>Isonzo</t>
  </si>
  <si>
    <t>enemy positions</t>
  </si>
  <si>
    <t>Ancona</t>
  </si>
  <si>
    <t>sulfur factory, munitions factory, RR station, harbor office</t>
  </si>
  <si>
    <t xml:space="preserve">Rimini </t>
  </si>
  <si>
    <t>RR station, electrical plant, harbor barracks</t>
  </si>
  <si>
    <t>2–3 small sailboats; 1 motorboat; customs house destroyed; attacked train in Alessio</t>
  </si>
  <si>
    <t>sailboats; signal station; land batteries; land objectives</t>
  </si>
  <si>
    <t>rec'd shrapnel fire from torpedo boat but not hit</t>
  </si>
  <si>
    <t>Durazzo, Albania</t>
  </si>
  <si>
    <t>San Giovanni di Medua, Albania</t>
  </si>
  <si>
    <t>Cervignano (20 mi. NW of Trieste)</t>
  </si>
  <si>
    <t>Military personnel were Serb &amp; Italian</t>
  </si>
  <si>
    <t>Military personnel at house &amp; hotel</t>
  </si>
  <si>
    <t>A</t>
  </si>
  <si>
    <t>While on recon over the "Kuk" [Mtn SE of Cattaro], FB was hit twice by AA fire at 1800 meters altitude &amp; observer was lightly wounded</t>
  </si>
  <si>
    <t>O</t>
  </si>
  <si>
    <t>P</t>
  </si>
  <si>
    <t>CS</t>
  </si>
  <si>
    <t>NV</t>
  </si>
  <si>
    <t>SI</t>
  </si>
  <si>
    <t>R</t>
  </si>
  <si>
    <t>EA (enemy aircraft) sighted. Sutomore is a coastal town near Bar, Montenegro.</t>
  </si>
  <si>
    <t>Sutomore</t>
  </si>
  <si>
    <t>Attacked amid very strong defensive fire</t>
  </si>
  <si>
    <t>Gorgo</t>
  </si>
  <si>
    <t>Castle and harbor</t>
  </si>
  <si>
    <t>enemy torpedo boat</t>
  </si>
  <si>
    <t xml:space="preserve">Latisana </t>
  </si>
  <si>
    <t>30 mi. WNW of Trieste, 10 mi. Inland</t>
  </si>
  <si>
    <t>Grado</t>
  </si>
  <si>
    <r>
      <t xml:space="preserve">Achieved numerous hits but heavy defensive fire; en route they sighted SMS </t>
    </r>
    <r>
      <rPr>
        <i/>
        <sz val="11"/>
        <color theme="1"/>
        <rFont val="Calibri"/>
        <family val="2"/>
        <scheme val="minor"/>
      </rPr>
      <t>Csikos</t>
    </r>
    <r>
      <rPr>
        <sz val="11"/>
        <color theme="1"/>
        <rFont val="Calibri"/>
        <family val="2"/>
        <scheme val="minor"/>
      </rPr>
      <t xml:space="preserve"> and </t>
    </r>
    <r>
      <rPr>
        <i/>
        <sz val="11"/>
        <color theme="1"/>
        <rFont val="Calibri"/>
        <family val="2"/>
        <scheme val="minor"/>
      </rPr>
      <t>Scharfschütze</t>
    </r>
    <r>
      <rPr>
        <sz val="11"/>
        <color theme="1"/>
        <rFont val="Calibri"/>
        <family val="2"/>
        <scheme val="minor"/>
      </rPr>
      <t xml:space="preserve"> as well as Tb 75, 76, &amp; 88, while </t>
    </r>
    <r>
      <rPr>
        <i/>
        <sz val="11"/>
        <color theme="1"/>
        <rFont val="Calibri"/>
        <family val="2"/>
        <scheme val="minor"/>
      </rPr>
      <t>Saida</t>
    </r>
    <r>
      <rPr>
        <sz val="11"/>
        <color theme="1"/>
        <rFont val="Calibri"/>
        <family val="2"/>
        <scheme val="minor"/>
      </rPr>
      <t xml:space="preserve"> and TB 59 &amp; 63 were ready to set sail in Pola</t>
    </r>
  </si>
  <si>
    <t>between Salvore &amp; Grado</t>
  </si>
  <si>
    <t>RR station, sulfur factory, sugar refinery</t>
  </si>
  <si>
    <t>Ravenna, Rimini, Cervia</t>
  </si>
  <si>
    <t>in support of 2 A-H destroyers and 2 torpedo boats</t>
  </si>
  <si>
    <t>Rimini</t>
  </si>
  <si>
    <t>Munitions and sulfur factories</t>
  </si>
  <si>
    <t>English (?) sub</t>
  </si>
  <si>
    <t>? Entered by war diary author</t>
  </si>
  <si>
    <t>Durazzo</t>
  </si>
  <si>
    <t>enemy troop camp, magazine, port</t>
  </si>
  <si>
    <t>L58 hit and returned to Kumbor</t>
  </si>
  <si>
    <t>Valona</t>
  </si>
  <si>
    <t>attack on port &amp; tent camp</t>
  </si>
  <si>
    <t>city &amp; troop encampments</t>
  </si>
  <si>
    <t>particularly good AA fire hit both planes' wings; both turned back to Kumbor</t>
  </si>
  <si>
    <t>Punta Sdobba [NE of Grado]</t>
  </si>
  <si>
    <t>artillery positions</t>
  </si>
  <si>
    <t>Sdobba</t>
  </si>
  <si>
    <t>L78 shot down</t>
  </si>
  <si>
    <r>
      <t xml:space="preserve">"a 50 kg bomb strike on the stern of the airplane mother ship </t>
    </r>
    <r>
      <rPr>
        <i/>
        <sz val="11"/>
        <color theme="1"/>
        <rFont val="Calibri"/>
        <family val="2"/>
        <scheme val="minor"/>
      </rPr>
      <t>Foudre</t>
    </r>
    <r>
      <rPr>
        <sz val="11"/>
        <color theme="1"/>
        <rFont val="Calibri"/>
        <family val="2"/>
        <scheme val="minor"/>
      </rPr>
      <t>, 2 x 15 kg bomb strikes in the hangar."</t>
    </r>
  </si>
  <si>
    <t>seaplane station</t>
  </si>
  <si>
    <t>first night raid by flying boats</t>
  </si>
  <si>
    <t xml:space="preserve">San Giorgio di Nogaro  </t>
  </si>
  <si>
    <t>train station</t>
  </si>
  <si>
    <t>L84 went down</t>
  </si>
  <si>
    <t>hangar</t>
  </si>
  <si>
    <t>first time 150 kg bomb used</t>
  </si>
  <si>
    <t>enemy motorboat</t>
  </si>
  <si>
    <t>military objectives; rail station</t>
  </si>
  <si>
    <t>Treviso</t>
  </si>
  <si>
    <t>military buildings; rail station</t>
  </si>
  <si>
    <t>rail station; barracks, town</t>
  </si>
  <si>
    <t>enemy submarine</t>
  </si>
  <si>
    <t>3 enemy destroyers</t>
  </si>
  <si>
    <t>Portogruaro, Italy</t>
  </si>
  <si>
    <t>Parenzo</t>
  </si>
  <si>
    <t>enemy ships</t>
  </si>
  <si>
    <t>Ravenna &amp; Corsini</t>
  </si>
  <si>
    <t>naval battle between Austrian &amp; Italian boats</t>
  </si>
  <si>
    <t>Monfalcone, Bestrigua, S. Canziano, Pieris</t>
  </si>
  <si>
    <t>artillery batteries; military objectives</t>
  </si>
  <si>
    <t>supporting infantry attack, "various" A-H fliers</t>
  </si>
  <si>
    <t>AT</t>
  </si>
  <si>
    <t>Otranto Straits</t>
  </si>
  <si>
    <t>a destroyer &amp; a cruiser</t>
  </si>
  <si>
    <t>enemy torpedo detachment</t>
  </si>
  <si>
    <t>Venice</t>
  </si>
  <si>
    <t>port; English sub</t>
  </si>
  <si>
    <t>Campalto</t>
  </si>
  <si>
    <t>airship hangar</t>
  </si>
  <si>
    <t>fishing steamers</t>
  </si>
  <si>
    <t>Cervignano</t>
  </si>
  <si>
    <t>rail lines, RR station, military installations</t>
  </si>
  <si>
    <r>
      <t xml:space="preserve">French sub </t>
    </r>
    <r>
      <rPr>
        <i/>
        <sz val="11"/>
        <color theme="1"/>
        <rFont val="Calibri"/>
        <family val="2"/>
        <scheme val="minor"/>
      </rPr>
      <t>Foucault</t>
    </r>
  </si>
  <si>
    <t>Monfalcone</t>
  </si>
  <si>
    <t>first mention of Parenzo, between Pola and Trieste</t>
  </si>
  <si>
    <t>L111 took off at 0458</t>
  </si>
  <si>
    <t>Torpedojäger</t>
  </si>
  <si>
    <r>
      <t xml:space="preserve">Italian destroyer </t>
    </r>
    <r>
      <rPr>
        <i/>
        <sz val="11"/>
        <color theme="1"/>
        <rFont val="Calibri"/>
        <family val="2"/>
        <scheme val="minor"/>
      </rPr>
      <t>Zeffiro</t>
    </r>
  </si>
  <si>
    <r>
      <t>Italian destroyer</t>
    </r>
    <r>
      <rPr>
        <i/>
        <sz val="11"/>
        <color theme="1"/>
        <rFont val="Calibri"/>
        <family val="2"/>
        <scheme val="minor"/>
      </rPr>
      <t xml:space="preserve"> Zeffiro</t>
    </r>
  </si>
  <si>
    <t>L115 took off at 0515</t>
  </si>
  <si>
    <t>Gorgo is 40km NE of Venice &amp; inland 25-30 km</t>
  </si>
  <si>
    <t>Pump Works</t>
  </si>
  <si>
    <t>Codigoro</t>
  </si>
  <si>
    <t>L83 sunk; crew saved by L81's crew picking them up</t>
  </si>
  <si>
    <t>S. Dona di Piave &amp; Ponte di Piave</t>
  </si>
  <si>
    <t>Piave River Bridges</t>
  </si>
  <si>
    <t>Gorgo al Monticano is 40km NE of Venice &amp; inland 25-30 km -- a small river runs nearby</t>
  </si>
  <si>
    <t>Total Bomb Wgt (kg)</t>
  </si>
  <si>
    <t>Gulf of Trieste (2nm from Grado)</t>
  </si>
  <si>
    <t>Portogruaro is ~40mi WNW of Trieste &amp; 30 mi NE of Venice</t>
  </si>
  <si>
    <t>L71 gas tanks hit, forced to land; L104 &amp; L70 lost. First 5 planes (L66, L70, L104, L71, L69) took off at 1330. Second staffel took off at 1345 and had thermite incendiary bombs &amp; Carbonit bombs. FBs attacked by anti-aircraft and 4 planes.</t>
  </si>
  <si>
    <t>Latisana (near)</t>
  </si>
  <si>
    <t>L120 went down with carburetor fire; L86 went down; L72 went down and was towed back. Raid described as "successful".</t>
  </si>
  <si>
    <t>Bomb raid described as "successful"</t>
  </si>
  <si>
    <t>TO 04:58</t>
  </si>
  <si>
    <t>TO 05:05</t>
  </si>
  <si>
    <t>TO 05:15</t>
  </si>
  <si>
    <t>TO 05:30</t>
  </si>
  <si>
    <t>RTB 07:00</t>
  </si>
  <si>
    <t>Info on Raid Time, if any</t>
  </si>
  <si>
    <t>Sdobba River (near mouth of)</t>
  </si>
  <si>
    <t>Caproni reported at 0800 ; since each day's entries are usually chronological, it seems likely that the 3 FBs took off, at least, before that time.</t>
  </si>
  <si>
    <t>Banfield in L16 shot down an Italian Caproni apparently headed toward Pirano. Caproni crashed SE of Sistiana.  1st pilot killed; other 2 crew severely wounded.  It was reported at 0800 flying at 2500 meters.</t>
  </si>
  <si>
    <t>number of bombs: "each flying boat loaded with 4 x 20kg bombs, 4 incendiary bombs, 2 x 4.5kg bombs". Total was 3000kg or 150kg each; bomb wgt based on that number x # FBs. Calculations imply that each incendiary bomb weighed 15kg. English sub B10 hit &amp; could not be repaired.  Also u/k # of Austrian army planes participated in Venice raid.</t>
  </si>
  <si>
    <t>L94: "during takeoff a bomb was lost and it exploded. Crew was killed."</t>
  </si>
  <si>
    <t>L81 forced one EA to land near Cape Laghi (15-20 mi S of Durazzo). It was captured.</t>
  </si>
  <si>
    <t>Afternoon</t>
  </si>
  <si>
    <t>Italian Airship</t>
  </si>
  <si>
    <t>Not clear whether airship intended to bomb &amp; if so, where. Fell burning into the sea near the island, apparently not because of Austrian defenses.</t>
  </si>
  <si>
    <t>Lissa Island (crashed near)</t>
  </si>
  <si>
    <t>L133 &amp; L134 missed their targets and RTB.  L132 sank one drifter and damaged another. L132 "received direct hit from AAA. Had to land at the mouth of the Vojusa river, jettisoned ballast and MG, and made it [back] to Durazzo...80 km away."</t>
  </si>
  <si>
    <t>"Only L128 and one other reached the target. L128 suffered an unknown fate." So L128 a definite loss, but the others? Didn't reach the target for what reason(s)?</t>
  </si>
  <si>
    <t>22 Capronis escorted by 2 Nieuport squadrons</t>
  </si>
  <si>
    <t>Punta d'Ostro (10nm SW of)</t>
  </si>
  <si>
    <t>Cantiere Liguro Anconitano (shipyard); Steamer; Gas works; Electric Works; Coal pile @ RR stn</t>
  </si>
  <si>
    <t>Hangars at Fort San Nicolo, destroyer at the Arsenal, a torpedo boat, and the Molo</t>
  </si>
  <si>
    <t>Guardship type Emanuele Filiberto</t>
  </si>
  <si>
    <t>L48</t>
  </si>
  <si>
    <t>Petroleum tanks</t>
  </si>
  <si>
    <t>L48 with 2 incendiary bombs</t>
  </si>
  <si>
    <t>L48  TO 0245; started bombing Venice 0400.</t>
  </si>
  <si>
    <t>TO 0246</t>
  </si>
  <si>
    <t>also air combat with a land plane; unclear if torpedo boat attacked with bombs or MG</t>
  </si>
  <si>
    <t>artilley positions; Place Sdobba; a factory [Fünfeck-Werk]</t>
  </si>
  <si>
    <t>(apparent) English sub</t>
  </si>
  <si>
    <t>15 nm seawards of Mulo</t>
  </si>
  <si>
    <t>Rail station</t>
  </si>
  <si>
    <t xml:space="preserve">Antivari </t>
  </si>
  <si>
    <t>1st night attack on Antivari</t>
  </si>
  <si>
    <t>Antivari; Zupa</t>
  </si>
  <si>
    <t>NV, P</t>
  </si>
  <si>
    <t>Volovica</t>
  </si>
  <si>
    <t>Submarine</t>
  </si>
  <si>
    <t>Prje-vor (Budua)</t>
  </si>
  <si>
    <t>Montenegro HQ</t>
  </si>
  <si>
    <t>Kovaci (Zupa)</t>
  </si>
  <si>
    <t>4 sorties by 3 FBs. M39 flew a 2nd sortie by itself after the initial 3-plane raid. Strong AAA defense. In total on 4-5 March 1915, 59 bombs were dropped. Direct hits on bow of a moored steamer, customs buildings, the pier, depots, housing area.</t>
  </si>
  <si>
    <t>Antivari to Virpazar</t>
  </si>
  <si>
    <t>Rail line; Antivari train station</t>
  </si>
  <si>
    <t>Torpedo boat</t>
  </si>
  <si>
    <t>Destroyer</t>
  </si>
  <si>
    <t>Port; a "transporter" in the harbor</t>
  </si>
  <si>
    <t>P, NV</t>
  </si>
  <si>
    <t>Gulf of Drin</t>
  </si>
  <si>
    <t>Gulf of Drin is between Cattaro and Durazzo</t>
  </si>
  <si>
    <t>Fort S. Nicolo munitions depot</t>
  </si>
  <si>
    <t>only L40, L44, L46 reached the target; L40 had engine failure, landed in a swamp near Volano and was taken to Ravenna</t>
  </si>
  <si>
    <t>Ostro</t>
  </si>
  <si>
    <t>Ostro is a peninsula forming part of the bay where Kumbor and Cattaro are.</t>
  </si>
  <si>
    <t>5 Italian torpedo boats and 2 cruisers</t>
  </si>
  <si>
    <t>Peneda</t>
  </si>
  <si>
    <t xml:space="preserve">mouth of the Po River </t>
  </si>
  <si>
    <t>port</t>
  </si>
  <si>
    <t>Vieste &amp; Ancona</t>
  </si>
  <si>
    <t>battery</t>
  </si>
  <si>
    <t>artillery park</t>
  </si>
  <si>
    <t>Sebenico</t>
  </si>
  <si>
    <t>Tremiti Islands</t>
  </si>
  <si>
    <t>North of Foggia</t>
  </si>
  <si>
    <t>Brindisi</t>
  </si>
  <si>
    <t>oil tanks</t>
  </si>
  <si>
    <t>ports</t>
  </si>
  <si>
    <t>Monopoli; Polignano</t>
  </si>
  <si>
    <t>Manfredonia; Brindisi</t>
  </si>
  <si>
    <t>port of Brindisi</t>
  </si>
  <si>
    <t>L43 went down 60 nm from Brindisi; unclear whether before or after bombing; towed back to Cattaro the next day</t>
  </si>
  <si>
    <t>Nogara</t>
  </si>
  <si>
    <t>near Sdobba</t>
  </si>
  <si>
    <t>lights</t>
  </si>
  <si>
    <t>~ 10 miles NW of Trieste</t>
  </si>
  <si>
    <t>lagoon battery</t>
  </si>
  <si>
    <t>incendiary and light (small) bombs</t>
  </si>
  <si>
    <t>submarine; vehicles at Grado</t>
  </si>
  <si>
    <t>bombs = 2 x 20kg; 1 x 50kg; 1 incendiary</t>
  </si>
  <si>
    <t>artillery</t>
  </si>
  <si>
    <t>S. Pietro</t>
  </si>
  <si>
    <t>rail lines, rail station, military buildings</t>
  </si>
  <si>
    <t>electric plant, trains</t>
  </si>
  <si>
    <t>Capuccini battery</t>
  </si>
  <si>
    <t>rail lines, petroleum tank</t>
  </si>
  <si>
    <t>Termoli &amp; Ortona</t>
  </si>
  <si>
    <t>800-900</t>
  </si>
  <si>
    <t>Golametta</t>
  </si>
  <si>
    <t>Spitze Pietro d'Orio</t>
  </si>
  <si>
    <t>heavy incendiary bombs</t>
  </si>
  <si>
    <t>submerged U-boat</t>
  </si>
  <si>
    <t>5 coast works–Angelo, Emo, Malamocco, Morosini, Alberoni</t>
  </si>
  <si>
    <t>radio station &amp; military positions</t>
  </si>
  <si>
    <t>military positions</t>
  </si>
  <si>
    <t>quarters; AAA</t>
  </si>
  <si>
    <t>motorboat</t>
  </si>
  <si>
    <t>Mula di Muggia</t>
  </si>
  <si>
    <t>Tagliamento</t>
  </si>
  <si>
    <t>2 x 50kg bombs</t>
  </si>
  <si>
    <t>4 x 50kg bombs</t>
  </si>
  <si>
    <t>Fünfeckwerke (pentagonal factory?)</t>
  </si>
  <si>
    <t>mouth of the Po</t>
  </si>
  <si>
    <t>submarine</t>
  </si>
  <si>
    <t>Belvedere</t>
  </si>
  <si>
    <t>air base</t>
  </si>
  <si>
    <t>vehicles</t>
  </si>
  <si>
    <t>and flying boats from Pola</t>
  </si>
  <si>
    <t>Fort Tre Porti, Arsenal, train station</t>
  </si>
  <si>
    <t>with 2 flying boats from Trieste</t>
  </si>
  <si>
    <t>harbor &amp; Nogara train station</t>
  </si>
  <si>
    <t>L59 badly damaged; all returned</t>
  </si>
  <si>
    <t>steamer and 2 fishing boats</t>
  </si>
  <si>
    <t>electrical plant, gas tanks</t>
  </si>
  <si>
    <t>L69 emergency landing; towed back</t>
  </si>
  <si>
    <t>munitions factory &amp; Cervia (coastal town 10 mi. S of Ravenna</t>
  </si>
  <si>
    <t>Skutari</t>
  </si>
  <si>
    <t>Konak</t>
  </si>
  <si>
    <t>Konak and a column of pack animals</t>
  </si>
  <si>
    <t>Medua, Albania</t>
  </si>
  <si>
    <t>sailboats and stacked-up material</t>
  </si>
  <si>
    <t>Wording makes it likely that this was not the same mission as the attack on the steamer</t>
  </si>
  <si>
    <t>2nd attack that day on Antivari; heavy defensive fire</t>
  </si>
  <si>
    <t>4 Carbonit bombs. Hits in rail stn &amp; on a railcar.</t>
  </si>
  <si>
    <t>French fleet at Antivari; Town of Zupa</t>
  </si>
  <si>
    <t>Zupa is coastal town NW of Antivari</t>
  </si>
  <si>
    <t>Sub was quite visible; no success</t>
  </si>
  <si>
    <t>2 hits; strong defensive fire</t>
  </si>
  <si>
    <t>Dropped bombs during recon mission</t>
  </si>
  <si>
    <t>Staff building (Baon or Baons)</t>
  </si>
  <si>
    <t>Reported direct hits.</t>
  </si>
  <si>
    <t>Bombing raid during night recon.</t>
  </si>
  <si>
    <t>24:00</t>
  </si>
  <si>
    <t>Rail lines; Virpazar train station</t>
  </si>
  <si>
    <t>L, Army</t>
  </si>
  <si>
    <t>This raid was later in the day. M39 got 2 direct hits on Antivari train stn.</t>
  </si>
  <si>
    <t>War diary describes overall mission as bombing rail lines from Antivari to Virpazar. L5 bombed tracks between Alt-(Old) Antivari and Sutorman and hit near the Kehre Skalic (?). One direct hit caused a slide in the RR embankment. Also set on  fire the RR station magazine at Pristanje.  Army airplane (NFI) hit Varpazar RR stn and damaged rail lines.</t>
  </si>
  <si>
    <t>Evening</t>
  </si>
  <si>
    <t>Rail station &amp; tracks; harbor company building</t>
  </si>
  <si>
    <t>E, L, M</t>
  </si>
  <si>
    <t>Raid took place during recon of Dringolf</t>
  </si>
  <si>
    <t>TO ~0215</t>
  </si>
  <si>
    <t>0400</t>
  </si>
  <si>
    <t>L44  TO 0245; started bombing Venice 0400. 2 bombs hit the Arsenal &amp; 5 hit the city - started a fire.</t>
  </si>
  <si>
    <t>Venice Ottagono (Alberoni)</t>
  </si>
  <si>
    <t>2 Cruisers moored</t>
  </si>
  <si>
    <t>M39 attacked torpedo boat during recon of Gulf of Drin</t>
  </si>
  <si>
    <t>Enemy naval units 100 nm WSW of Ostro</t>
  </si>
  <si>
    <t>Brioni</t>
  </si>
  <si>
    <t>City</t>
  </si>
  <si>
    <t>Airship</t>
  </si>
  <si>
    <t>1 house destroyed. Earlier in the day, 1 enemy aircraft seen above the city</t>
  </si>
  <si>
    <t>Prokljansee</t>
  </si>
  <si>
    <t>Airship "Citta di Ferrara"</t>
  </si>
  <si>
    <t>12-15</t>
  </si>
  <si>
    <t>Airship appeared over Sebenico at 0500. Chased off by AAA. Fled &amp; bombed steamer. Enemy airship, possibly the same one, was sighted over Gulf of Trieste at 0300.</t>
  </si>
  <si>
    <t>Gulf of Trieste</t>
  </si>
  <si>
    <t>Sub U3</t>
  </si>
  <si>
    <t>Enemy plane</t>
  </si>
  <si>
    <t>Austrian sub attacked with flechettes!  L5 attacked an enemy plane in the Gulf that day; not clear if it was the same plane.</t>
  </si>
  <si>
    <t>Danubius Dockyard</t>
  </si>
  <si>
    <t>L48 shot down "Citta di Ferrara" w/ flare gun after exhausting ammo.  Commander, 1 officer, &amp; 5 men captured by K.u.K torpedo boat; 2 Italian men KIA.  Time given of 0515 was when L48 sighted airship.</t>
  </si>
  <si>
    <t>Trieste (environs of)</t>
  </si>
  <si>
    <t>City or suburbs?</t>
  </si>
  <si>
    <t>Blast Furnace</t>
  </si>
  <si>
    <t>L51 attack was part of recon mission - used bombs, MG, flechettes</t>
  </si>
  <si>
    <t>Not clear whether airship dropped bombs. L47 attempted interception w/o success.</t>
  </si>
  <si>
    <t>Banfield in L47 claimed direct hits</t>
  </si>
  <si>
    <t>TO 0130</t>
  </si>
  <si>
    <t>M39 was the only plane of 4 to drop bombs on original target. L41 went down with broken connecting rod. Rescued 2 days later by a steamer.</t>
  </si>
  <si>
    <t>Adriatic; Mola, Bari, Trani</t>
  </si>
  <si>
    <t>type "Quarto" cruiser; ports</t>
  </si>
  <si>
    <t>L32 and L43 TO 0130 but didn't reach objective of Brindisi due to thick clouds. Both attacked a cruiser w/ bombs &amp; MG. L43 flew longer along a rail line &amp; bombed 3 ports. L32 had mech trouble and landed on water. Crew apparently rescued by L43.</t>
  </si>
  <si>
    <t>Bombed as part of recon mission</t>
  </si>
  <si>
    <t>1 (?)</t>
  </si>
  <si>
    <t>0 (?)</t>
  </si>
  <si>
    <t>Bombing raid was part of recon mission.</t>
  </si>
  <si>
    <t>Gulf of Trieste; Grado</t>
  </si>
  <si>
    <t>Attack at Grado was "later" but can't tell if this was 1 sortie or 2 by L47.</t>
  </si>
  <si>
    <t>L47 also conducted recon of Grado on this mission.</t>
  </si>
  <si>
    <t>L53 also flew recon of Pelagosa on this mission.</t>
  </si>
  <si>
    <t>Reported direct hit on artillery. Raid was part of recon mission.</t>
  </si>
  <si>
    <t>L46 reported hits on battery. 1st flew recon at Venice &amp; received heavy defensive fire.</t>
  </si>
  <si>
    <t>rail station magazine, rail car, street</t>
  </si>
  <si>
    <t>L47</t>
  </si>
  <si>
    <t>L46</t>
  </si>
  <si>
    <t>incendiary bombs; 2nd sortie by L47 after refueling at sea.</t>
  </si>
  <si>
    <t>R, SI</t>
  </si>
  <si>
    <t>2nd sortie by L46 after refueling at sea.</t>
  </si>
  <si>
    <t>L5 dropped 3 bombs on railway lines, 2 on rail station depot, 2 on military buildings. L42 had mech trouble and had to be towed to Pola. Did not drop bombs.</t>
  </si>
  <si>
    <t>Bari train station; U/K</t>
  </si>
  <si>
    <t>Bari; Barletta</t>
  </si>
  <si>
    <t>50kg bombs; L43 (apparently) sunk by own crew after engine failure; crew POWs</t>
  </si>
  <si>
    <t>Spitze means peak; was presumably an army target. Bombing done after recon of Porto Buso.</t>
  </si>
  <si>
    <t>L46 had an air fight with two planes.</t>
  </si>
  <si>
    <t>L47 flew recon of Grado in morning; L46 bombed it in  afternoon</t>
  </si>
  <si>
    <t>Bombed apparent submerged U-Boat after recon of mouth of river; observed chemical discharge.</t>
  </si>
  <si>
    <t>Claimed numerous bomb hits on targets</t>
  </si>
  <si>
    <t>Pelagosa Islands</t>
  </si>
  <si>
    <t>Morning &amp; Afternoon</t>
  </si>
  <si>
    <t>Two sorties by L56</t>
  </si>
  <si>
    <t>L54 claimed direct hits on quarters &amp; AAA. Dropped flechettes on artillery battery trenches.</t>
  </si>
  <si>
    <t>L54 again dropped bombs &amp; flechettes.</t>
  </si>
  <si>
    <t>Motorboat was at site of sunken sub. L46 was attacked by three planes, including 1 Curtiss and a captured Austrian L flying boat.</t>
  </si>
  <si>
    <t>L46 also flew recon at Caorle on this mission.</t>
  </si>
  <si>
    <t>L42 also flew recon at Piave River on this mission.</t>
  </si>
  <si>
    <t>L50 also flew recon at Tagliamento River on this mission.</t>
  </si>
  <si>
    <t>Fort S. Nicolo, airplane hangar, arsenal, tenders &amp; Flottanten (?)  in the port, vehicles near the Lido, and Fort Tre Porti</t>
  </si>
  <si>
    <t>L42 reported that sub submerged &amp; escaped.</t>
  </si>
  <si>
    <t>L58 reported 2 fishing boats sunk.</t>
  </si>
  <si>
    <t>9 planes left to bomb Rimini. Only 1 did; another bombed Tagliamento; 7 hit no target</t>
  </si>
  <si>
    <t>L60 was flying recon Skutari - Medua - Alessio</t>
  </si>
  <si>
    <t>L61 was flying recon Valona - Durazzo</t>
  </si>
  <si>
    <r>
      <t xml:space="preserve">2 ships, </t>
    </r>
    <r>
      <rPr>
        <i/>
        <sz val="11"/>
        <color theme="1"/>
        <rFont val="Calibri"/>
        <family val="2"/>
        <scheme val="minor"/>
      </rPr>
      <t xml:space="preserve">Abba </t>
    </r>
    <r>
      <rPr>
        <sz val="11"/>
        <color theme="1"/>
        <rFont val="Calibri"/>
        <family val="2"/>
        <scheme val="minor"/>
      </rPr>
      <t xml:space="preserve">and </t>
    </r>
    <r>
      <rPr>
        <i/>
        <sz val="11"/>
        <color theme="1"/>
        <rFont val="Calibri"/>
        <family val="2"/>
        <scheme val="minor"/>
      </rPr>
      <t>Niero</t>
    </r>
    <r>
      <rPr>
        <sz val="11"/>
        <color theme="1"/>
        <rFont val="Calibri"/>
        <family val="2"/>
        <scheme val="minor"/>
      </rPr>
      <t>, presumbably naval</t>
    </r>
  </si>
  <si>
    <t>L60 &amp; L67 were flying recon and reporting during maneuvers of Torpedogruppe "Helgoland"</t>
  </si>
  <si>
    <t># Sorties by Planes That Dropped Bombs</t>
  </si>
  <si>
    <t># Bombing Sorties That Did Not Drop Bombs</t>
  </si>
  <si>
    <t>enemy torpedo boats</t>
  </si>
  <si>
    <t>Reported numerous hits on city and troop encampments</t>
  </si>
  <si>
    <t>troop encampments &amp; Konak (?) quarter</t>
  </si>
  <si>
    <r>
      <t>Used "regular" (</t>
    </r>
    <r>
      <rPr>
        <i/>
        <sz val="11"/>
        <color theme="1"/>
        <rFont val="Calibri"/>
        <family val="2"/>
        <scheme val="minor"/>
      </rPr>
      <t>schwer bomb</t>
    </r>
    <r>
      <rPr>
        <sz val="11"/>
        <color theme="1"/>
        <rFont val="Calibri"/>
        <family val="2"/>
        <scheme val="minor"/>
      </rPr>
      <t>) and incendiary; several fires observed</t>
    </r>
  </si>
  <si>
    <t>Musil, 18 nm SW thereof</t>
  </si>
  <si>
    <r>
      <t xml:space="preserve">artillery battery; accommodations; aircraft mother ship </t>
    </r>
    <r>
      <rPr>
        <i/>
        <sz val="11"/>
        <color theme="1"/>
        <rFont val="Calibri"/>
        <family val="2"/>
        <scheme val="minor"/>
      </rPr>
      <t>Foudre</t>
    </r>
  </si>
  <si>
    <t>Defending against Caproni (first mention of a Caproni). Not clear if all three planes attacked the torpedo boat.</t>
  </si>
  <si>
    <t>L102 hit boat in bow with a 20-kg bomb; it had to be towed back.</t>
  </si>
  <si>
    <t>L47 lost; crew POW.</t>
  </si>
  <si>
    <t>3 FBs flew recon for subs.  On takeoff, both 50kg bombs of L110 "got loose and exploded on the sea floor". L110 destroyed by the fire.</t>
  </si>
  <si>
    <t>Padua (off the coast of…)</t>
  </si>
  <si>
    <t>L116 took off at 0505. After bomb &amp; MG attack on Torpedojäger, was hit and landed.</t>
  </si>
  <si>
    <t>L116 returned (2nd sortie) to attack the destroyer; hit again during destroyer attack; returned to Parenzo at 0700.</t>
  </si>
  <si>
    <t>L111 took off (again) at 0530; dropped an unknown number of bombs on destroyer and was hit by MG fire from destroyer - 5 men KIA &amp; 11 WIA on Italian destroyer. No casualties among A-H flying boat crews.</t>
  </si>
  <si>
    <t>Otranto Straits (apparently "coming from" the straits</t>
  </si>
  <si>
    <t>Airship in its hangar. Direct hit; huge explosion.</t>
  </si>
  <si>
    <t>TO 11:00</t>
  </si>
  <si>
    <r>
      <t xml:space="preserve">"The sinking of the </t>
    </r>
    <r>
      <rPr>
        <i/>
        <sz val="11"/>
        <color theme="1"/>
        <rFont val="Calibri"/>
        <family val="2"/>
        <scheme val="minor"/>
      </rPr>
      <t>Foucault</t>
    </r>
    <r>
      <rPr>
        <sz val="11"/>
        <color theme="1"/>
        <rFont val="Calibri"/>
        <family val="2"/>
        <scheme val="minor"/>
      </rPr>
      <t xml:space="preserve"> is the first undisputed, proven succes of airplanes against submarines in military history." Entire French crew rescued by 2 flying boats and 1 A-H torpedo boat.</t>
    </r>
  </si>
  <si>
    <t>"L99 crashed between Pirano and Isola." No mention of reason. [Am listing reason enemy action since it was during the bombing attack but can't be certain.  -SCS]</t>
  </si>
  <si>
    <t>Caorle</t>
  </si>
  <si>
    <t>Crew of L138 captured during attack on Caorle. (Italian coastal town about 20 miles NE of Venice)</t>
  </si>
  <si>
    <t>Duttugliano &amp; Sesano (NW of Trieste</t>
  </si>
  <si>
    <t>military installations</t>
  </si>
  <si>
    <t>2 Capronis 2 Nieuports</t>
  </si>
  <si>
    <t>Banfield in A12 fired at Caproni from 300m, which crashed at DuinoCrew wounded and captured. Caproni 1233 brought in.</t>
  </si>
  <si>
    <t>Prosecco, San Andrea, Muggia</t>
  </si>
  <si>
    <t>10 – 12</t>
  </si>
  <si>
    <t>1 fire started; Muggia is just S of Trieste, across the bay</t>
  </si>
  <si>
    <t>Zaule</t>
  </si>
  <si>
    <t>Mertolin, Prosecco</t>
  </si>
  <si>
    <t>Mertolin is just NW of Pula</t>
  </si>
  <si>
    <t>air station</t>
  </si>
  <si>
    <t>"no losses"</t>
  </si>
  <si>
    <t>Pirano, Strignano, Isola, Hospiz, Muggia, S. Rocco. Ft. Krekich</t>
  </si>
  <si>
    <t>locations S/SW of Trieste on coast; unsure about Fort Krekich</t>
  </si>
  <si>
    <t>Prosecco</t>
  </si>
  <si>
    <t>1 Caproni, 3 fighters</t>
  </si>
  <si>
    <t xml:space="preserve">Trieste </t>
  </si>
  <si>
    <t>air station and city</t>
  </si>
  <si>
    <t>Sistiana; Prosecco</t>
  </si>
  <si>
    <t>Day</t>
  </si>
  <si>
    <t>Barcola; Sistiana</t>
  </si>
  <si>
    <t>Prosecco; Pirano</t>
  </si>
  <si>
    <t>Duino</t>
  </si>
  <si>
    <t>Prosecco; Pocina</t>
  </si>
  <si>
    <t>Priumus; Prosecco</t>
  </si>
  <si>
    <t>Prosecco; Servola</t>
  </si>
  <si>
    <t>S. Marco, Brisici, Aurisana</t>
  </si>
  <si>
    <t>Cava Romana</t>
  </si>
  <si>
    <t>Farman</t>
  </si>
  <si>
    <t>Trieste and surroundings</t>
  </si>
  <si>
    <r>
      <t xml:space="preserve">fire/flames on Lloyd-steamer </t>
    </r>
    <r>
      <rPr>
        <i/>
        <sz val="11"/>
        <color theme="1"/>
        <rFont val="Calibri"/>
        <family val="2"/>
        <scheme val="minor"/>
      </rPr>
      <t>Cracovia</t>
    </r>
  </si>
  <si>
    <t>enemy air attack driven off</t>
  </si>
  <si>
    <t>S. Rocco, Servola, Prosecco</t>
  </si>
  <si>
    <t>between Sistiana &amp; Hermada</t>
  </si>
  <si>
    <t>A-H positions</t>
  </si>
  <si>
    <t>Rovigno</t>
  </si>
  <si>
    <t>Lagosta</t>
  </si>
  <si>
    <t>partially driven off</t>
  </si>
  <si>
    <t>squadron</t>
  </si>
  <si>
    <t>Trieste and hinterlands</t>
  </si>
  <si>
    <t>Prosecco, Opicina</t>
  </si>
  <si>
    <t>Opicina</t>
  </si>
  <si>
    <t>S. Andrea, Opicina, Salvore</t>
  </si>
  <si>
    <t>Opicina, Servola</t>
  </si>
  <si>
    <t>Isola</t>
  </si>
  <si>
    <t>4, then 10</t>
  </si>
  <si>
    <t>Portorose, Trieste</t>
  </si>
  <si>
    <t>opposed by artillery</t>
  </si>
  <si>
    <t>EA shot down 10 km SW of Isola</t>
  </si>
  <si>
    <t>Pirano</t>
  </si>
  <si>
    <t>Prosecco; Duino</t>
  </si>
  <si>
    <t>S. Croce, Aurisana, Bivio</t>
  </si>
  <si>
    <t>Muggia; S. Croce</t>
  </si>
  <si>
    <t>Sistiana</t>
  </si>
  <si>
    <t>Grossa, Salvore, Pt. Rosa</t>
  </si>
  <si>
    <t>planes</t>
  </si>
  <si>
    <t>Opicina, Pirano</t>
  </si>
  <si>
    <t>enemy air raid</t>
  </si>
  <si>
    <t>Umago</t>
  </si>
  <si>
    <t>Trieste, Muggia</t>
  </si>
  <si>
    <t>ships</t>
  </si>
  <si>
    <t>city and ships</t>
  </si>
  <si>
    <t>city</t>
  </si>
  <si>
    <t>air fight with SPAD unit</t>
  </si>
  <si>
    <t>city, rail cars, naval mines establishment, infirmary</t>
  </si>
  <si>
    <t>defense broken off due to MG jams</t>
  </si>
  <si>
    <t>Trieste, Dulcigno</t>
  </si>
  <si>
    <r>
      <t xml:space="preserve">because of frequent air raids SMS </t>
    </r>
    <r>
      <rPr>
        <i/>
        <sz val="11"/>
        <color theme="1"/>
        <rFont val="Calibri"/>
        <family val="2"/>
        <scheme val="minor"/>
      </rPr>
      <t xml:space="preserve">Wien </t>
    </r>
    <r>
      <rPr>
        <sz val="11"/>
        <color theme="1"/>
        <rFont val="Calibri"/>
        <family val="2"/>
        <scheme val="minor"/>
      </rPr>
      <t xml:space="preserve">and </t>
    </r>
    <r>
      <rPr>
        <i/>
        <sz val="11"/>
        <color theme="1"/>
        <rFont val="Calibri"/>
        <family val="2"/>
        <scheme val="minor"/>
      </rPr>
      <t>Budapest</t>
    </r>
    <r>
      <rPr>
        <sz val="11"/>
        <color theme="1"/>
        <rFont val="Calibri"/>
        <family val="2"/>
        <scheme val="minor"/>
      </rPr>
      <t xml:space="preserve"> moved to Pola</t>
    </r>
  </si>
  <si>
    <t xml:space="preserve">Pola </t>
  </si>
  <si>
    <t>15–20</t>
  </si>
  <si>
    <t>Ft. Lussin, then Fiume</t>
  </si>
  <si>
    <t>at 2500 meters</t>
  </si>
  <si>
    <t>Pola, Parenzo, Rovigno</t>
  </si>
  <si>
    <t>Pola, Puntisella</t>
  </si>
  <si>
    <t>8–10</t>
  </si>
  <si>
    <t>arsenal, munitions depot, city</t>
  </si>
  <si>
    <t>tender</t>
  </si>
  <si>
    <t>hospital ship</t>
  </si>
  <si>
    <t>1 house destroyed</t>
  </si>
  <si>
    <t>Miramar</t>
  </si>
  <si>
    <t>houses</t>
  </si>
  <si>
    <t>harbor</t>
  </si>
  <si>
    <t>Salvore, Pirano, Grado</t>
  </si>
  <si>
    <t>boats</t>
  </si>
  <si>
    <t>2 boats badly damaged</t>
  </si>
  <si>
    <t>Cortelazzo</t>
  </si>
  <si>
    <t>torpedoboat</t>
  </si>
  <si>
    <t>Salvore (now Savudrija, Croatia)</t>
  </si>
  <si>
    <t>Port</t>
  </si>
  <si>
    <t>Italian plane</t>
  </si>
  <si>
    <t>Sub U11</t>
  </si>
  <si>
    <t>Missed by 15 meters</t>
  </si>
  <si>
    <t>Salvore is 15-20 miles SW of Trieste</t>
  </si>
  <si>
    <t>Salvore (probably)</t>
  </si>
  <si>
    <t>Date of record is 7/4 (at midnight)</t>
  </si>
  <si>
    <t>Opcina</t>
  </si>
  <si>
    <t>Town</t>
  </si>
  <si>
    <t>Opcina is 4 km N of Trieste</t>
  </si>
  <si>
    <t>Date of record is 7/7 (at midnight)</t>
  </si>
  <si>
    <t>Grignano</t>
  </si>
  <si>
    <t>Italian Airship Type P5</t>
  </si>
  <si>
    <t>Airship landed at Latisana, Italy</t>
  </si>
  <si>
    <t>Leaflets</t>
  </si>
  <si>
    <t>Enemy planes</t>
  </si>
  <si>
    <t>Dropped leaflets, not bombs.</t>
  </si>
  <si>
    <t>Airship "Citta di Jesi"</t>
  </si>
  <si>
    <t>Airship brought down early morning of 6 AUG 1915 by ship &amp; fortress gunfire. Not clear whether airship had bombed anything.</t>
  </si>
  <si>
    <t>Naval Air Stn</t>
  </si>
  <si>
    <t>S. Rocco</t>
  </si>
  <si>
    <t>Dockyard &amp; Train Stn</t>
  </si>
  <si>
    <t>Signal Stn</t>
  </si>
  <si>
    <t>"some"</t>
  </si>
  <si>
    <t>Opcina &amp; other places</t>
  </si>
  <si>
    <t>L42 defended against an enemy plane - not clear whether any bombs dropped</t>
  </si>
  <si>
    <t>Apparently enemy plane only sighted; no bombs dropped.</t>
  </si>
  <si>
    <t>San Rocco shipyard, Muggia, Opcina, Molo V, Rangier RR Stn, Sistiana</t>
  </si>
  <si>
    <t>Planes</t>
  </si>
  <si>
    <t>Over 12</t>
  </si>
  <si>
    <t>more than 1</t>
  </si>
  <si>
    <t>Bombs dropped: some on San Rocco shipyard, 3 on Muggia, 3 on Opcina, 1 on Molo V, 5 on Rangier RR Stn, some on Sistiana</t>
  </si>
  <si>
    <t>Presumably Pola</t>
  </si>
  <si>
    <t>Frglt Soupper KIA during sortie in which he shot down EA</t>
  </si>
  <si>
    <t>None</t>
  </si>
  <si>
    <t>Enemy? Plane</t>
  </si>
  <si>
    <t>Presumed enemy plane conducted recon over Fiume at 3500 meters - not a bombing raid</t>
  </si>
  <si>
    <t>Enemy planes flew recon, presumably of Durazzo</t>
  </si>
  <si>
    <t>2 EA dropped bombs from 3800 m; other 5 EA forced off course by Austrian FBs</t>
  </si>
  <si>
    <t>Plane(s)</t>
  </si>
  <si>
    <t>Most likely scenario is 2 defensive sorties during the day and none at night but this is not clear from the war diary.</t>
  </si>
  <si>
    <t>Attack fended off by unspecified Austrian defenses</t>
  </si>
  <si>
    <t>Enemy Planes</t>
  </si>
  <si>
    <t>Enemy torpedo boat attacked. It appears 2 planes flew defensive sorties against Caproni &amp; 1 other attacked Tb, but not entirely clear. 1st mention of Capronis.</t>
  </si>
  <si>
    <t>Plane</t>
  </si>
  <si>
    <t>Banfield shot down a plane at Grado that had "earlier" bombed Trieste</t>
  </si>
  <si>
    <t>Lazaretto, Capodistria RR stn, Salvore, Prosecco, S. Lucia</t>
  </si>
  <si>
    <t>Merchant ship, Port?</t>
  </si>
  <si>
    <t>None - no bombing</t>
  </si>
  <si>
    <t>Italian Planes</t>
  </si>
  <si>
    <t>2 Italian planes seen over Durazzo; no bombs dropped</t>
  </si>
  <si>
    <t>Caproni shot down by army flier</t>
  </si>
  <si>
    <t>Trieste &amp; surroundings</t>
  </si>
  <si>
    <t>presumably Laibach</t>
  </si>
  <si>
    <t>overflew Trieste toward Laibach - text implies that the several bombs were dropped on Laibach rather than Trieste</t>
  </si>
  <si>
    <t>2 "Waggon"s (RR cars?)</t>
  </si>
  <si>
    <t>Extensive destruction</t>
  </si>
  <si>
    <t>presumably Trieste</t>
  </si>
  <si>
    <t>Attack repulsed.</t>
  </si>
  <si>
    <t>Trieste air stn, P.Rose, Capo d'Istria</t>
  </si>
  <si>
    <t>Attacker(s) at 3000 meters altitude</t>
  </si>
  <si>
    <t>Diary entry was 6/18/1917 "around midnight"</t>
  </si>
  <si>
    <t>Air Station</t>
  </si>
  <si>
    <t>Plane(s) &amp; Airship(s)</t>
  </si>
  <si>
    <t>This is what the war diary says, but it can't be ruled out that this is an error repeating the previous day's raids.</t>
  </si>
  <si>
    <t>Parenzo &amp; Fiume</t>
  </si>
  <si>
    <t>2 EA flew recon over Pola; no bombs</t>
  </si>
  <si>
    <t>Apparently 2 raids this day</t>
  </si>
  <si>
    <t>EA shot at at 3000 m height</t>
  </si>
  <si>
    <t>Recon only; no bombs</t>
  </si>
  <si>
    <t>Bivio, Aurisana</t>
  </si>
  <si>
    <t>presumably Parenzo</t>
  </si>
  <si>
    <t>presumably Durazzo</t>
  </si>
  <si>
    <t>Italian flying boats</t>
  </si>
  <si>
    <t>1 house heavily damaged; 1 lightly damaged</t>
  </si>
  <si>
    <t>Parenzo (near)</t>
  </si>
  <si>
    <t>Only 1 Caproni MENTIONED. Banfield attacked at 2500 meters.</t>
  </si>
  <si>
    <t>Sistiana and Birio</t>
  </si>
  <si>
    <t>Caproni(s)</t>
  </si>
  <si>
    <t>Trieste city;</t>
  </si>
  <si>
    <t>Trieste; Muggia</t>
  </si>
  <si>
    <t>A-H plane crashed with broken rudder; pilot killed</t>
  </si>
  <si>
    <t>also "bigger losses" (?)</t>
  </si>
  <si>
    <t>A-H plane (A30) overturned on takeoff and destroyed</t>
  </si>
  <si>
    <t>Raid lasted from 2330 to 0440. War diary quotes Italian reports: D'Annunzio led the mission of 36 planes, each with 8 bombs and 6 Granaten (6500 kg total). Planes at 3000 meters fired at by AAA w/o success.</t>
  </si>
  <si>
    <t>War diary seems to say two waves of about 25 planes each attacked Pola. CHECK THIS. Steamer "Jason" direct hit; 1 badly wounded. Altitude 3000 meters. FB A34 overturned on landing.</t>
  </si>
  <si>
    <t>~50</t>
  </si>
  <si>
    <t>FB A21 and AAA drove off 2 enemy planes</t>
  </si>
  <si>
    <t>FB A21 drove off 2 enemy planes</t>
  </si>
  <si>
    <t>Italian planes</t>
  </si>
  <si>
    <t>Exact # defense flights unclear</t>
  </si>
  <si>
    <t>War diary says this was just a recon flight by 2 Capronis. ???</t>
  </si>
  <si>
    <t>Durazzo ? But was not bombed.</t>
  </si>
  <si>
    <t>2 EA crashed near Salvore.  Apparently they were not part of this raid since neither was claimed in the year-end "successes".</t>
  </si>
  <si>
    <t>Mention of Dulcigno is strange - it is way down in Montenegro.</t>
  </si>
  <si>
    <t>SMS "Wein" damaged - bomb fell 1 meter from its side</t>
  </si>
  <si>
    <t>City, Ships</t>
  </si>
  <si>
    <t>3 seaplanes &amp; 1 fighter</t>
  </si>
  <si>
    <t>City, air station</t>
  </si>
  <si>
    <t>At least 1 seaplane &amp; 5 fighters</t>
  </si>
  <si>
    <t>Trieste city, Ronco, S. Croce</t>
  </si>
  <si>
    <t>Attack "fended off" (NFI).  1 A-H Army plane shot down.</t>
  </si>
  <si>
    <t>Trieste &amp; surroundings as far as Pirano</t>
  </si>
  <si>
    <t>Sub "U11"</t>
  </si>
  <si>
    <t>"many hits" on city; planes at 3000 meters. Italian report: strong defensive fire &amp; quite a few of bombers hit.</t>
  </si>
  <si>
    <t>Arsenal &amp; both cities</t>
  </si>
  <si>
    <t>At the northern mouth of Pula harbor, also known now as Brioni</t>
  </si>
  <si>
    <t>Cities</t>
  </si>
  <si>
    <t>Arsenal, city</t>
  </si>
  <si>
    <t>tender (ship or rail?)</t>
  </si>
  <si>
    <r>
      <t xml:space="preserve">hospital ship </t>
    </r>
    <r>
      <rPr>
        <i/>
        <sz val="11"/>
        <color theme="1"/>
        <rFont val="Calibri"/>
        <family val="2"/>
        <scheme val="minor"/>
      </rPr>
      <t xml:space="preserve">Baron Call - </t>
    </r>
    <r>
      <rPr>
        <sz val="11"/>
        <color theme="1"/>
        <rFont val="Calibri"/>
        <family val="2"/>
        <scheme val="minor"/>
      </rPr>
      <t>attacked despite good visibility</t>
    </r>
  </si>
  <si>
    <t>air attack "fended off" (NFI)</t>
  </si>
  <si>
    <t>at least 5</t>
  </si>
  <si>
    <t>4 planes flew defense "several times"</t>
  </si>
  <si>
    <t>Miramar and/or Trieste</t>
  </si>
  <si>
    <t>Attack by 2 seaplanes &amp; 3 Nieuports, possibly against Trieste. Air combat at Miramar but can't tell from text whether that was a target of the bombing. At 1130 K221 shot down at Pirano by 2 seaplanes, both crew members killed &amp; K221 sunk.</t>
  </si>
  <si>
    <t>There were some bomb strikes on houses.</t>
  </si>
  <si>
    <t>Bays at Cattaro</t>
  </si>
  <si>
    <t>Italian report: 14 Caproni Ca.3s set off on 10/4 from Giqic del Colle, with 2 turning back.  450 km flight total.</t>
  </si>
  <si>
    <t>Tender #23 sunk</t>
  </si>
  <si>
    <t>2 planes, A11 &amp; A50, flew a barrage patrol.</t>
  </si>
  <si>
    <t>Seaplanes &amp; Nieuports</t>
  </si>
  <si>
    <t>All Allied air raids through 1917 entered</t>
  </si>
  <si>
    <t>Beligna</t>
  </si>
  <si>
    <t>hangars</t>
  </si>
  <si>
    <t>K</t>
  </si>
  <si>
    <t>K301 crew taken prisoner; plane destoryed by k.u.k. artillery; later salvaged by Italians</t>
  </si>
  <si>
    <t>torpedo vessels and a landplane (?)</t>
  </si>
  <si>
    <t>K166 operating 40 nm WNW of Pola; 3 (enemy?) fliers attacked; fight broken off due to MG stoppage</t>
  </si>
  <si>
    <t>San Rocco; Muggia, Opicina: Molo V; Rangier; Sistiana</t>
  </si>
  <si>
    <t>shipyard; train station</t>
  </si>
  <si>
    <t>CS, R</t>
  </si>
  <si>
    <t>"presumed" submarine</t>
  </si>
  <si>
    <t>"in front of the torpedo factory"</t>
  </si>
  <si>
    <t>1 K and 4 L were to attack Brindisi; only L135 &amp; L93 did.</t>
  </si>
  <si>
    <t>2 torpedo vessels</t>
  </si>
  <si>
    <t>30 nm out to sea</t>
  </si>
  <si>
    <t>3 surveillance steamers</t>
  </si>
  <si>
    <t>Linguetta</t>
  </si>
  <si>
    <t>5 nm W of Spitze Linguetta; 2 crew rescued by L130 from sinking L133, but then L130 "veered in a curve with the right wing under water and stayed there."</t>
  </si>
  <si>
    <t>S. Quaranta</t>
  </si>
  <si>
    <t>K, L</t>
  </si>
  <si>
    <t>5 K, 4 L</t>
  </si>
  <si>
    <t>Pentagonal battery</t>
  </si>
  <si>
    <t>Grado, Gorgo</t>
  </si>
  <si>
    <t xml:space="preserve">city, air station </t>
  </si>
  <si>
    <t>3 K, 5 L; 2 hangars hit</t>
  </si>
  <si>
    <t>Vermigliano</t>
  </si>
  <si>
    <t>barracks</t>
  </si>
  <si>
    <t>L142 shot down at Saregliano, crew KIA</t>
  </si>
  <si>
    <t>San Canziano</t>
  </si>
  <si>
    <t>L139 wrecked on take-off</t>
  </si>
  <si>
    <t>Villa Vincentina</t>
  </si>
  <si>
    <t>L141destroyed in emergency landing; crew badly wounded</t>
  </si>
  <si>
    <t>rail faciities</t>
  </si>
  <si>
    <t>K171 shot down; crew KIA</t>
  </si>
  <si>
    <t>Villa Vicentina</t>
  </si>
  <si>
    <t>camp</t>
  </si>
  <si>
    <t>also night air raids against Lazaretto, Capodistria RR stn, Salvore, Procecco, S. Lucia; different planes?</t>
  </si>
  <si>
    <t>Romans</t>
  </si>
  <si>
    <t>Ronchi</t>
  </si>
  <si>
    <t>pentagonal battery</t>
  </si>
  <si>
    <t>Palazzato</t>
  </si>
  <si>
    <t>camp or depot</t>
  </si>
  <si>
    <t>Beligna, Aquileia, Sdobba</t>
  </si>
  <si>
    <t>S. Canziano, Sdobba</t>
  </si>
  <si>
    <t>S. Valentino; Bosco Canal</t>
  </si>
  <si>
    <t>camp and depot</t>
  </si>
  <si>
    <r>
      <t xml:space="preserve">monitors </t>
    </r>
    <r>
      <rPr>
        <i/>
        <sz val="11"/>
        <color theme="1"/>
        <rFont val="Calibri"/>
        <family val="2"/>
        <scheme val="minor"/>
      </rPr>
      <t>Earl of Petersborough</t>
    </r>
    <r>
      <rPr>
        <sz val="11"/>
        <color theme="1"/>
        <rFont val="Calibri"/>
        <family val="2"/>
        <scheme val="minor"/>
      </rPr>
      <t xml:space="preserve"> and </t>
    </r>
    <r>
      <rPr>
        <i/>
        <sz val="11"/>
        <color theme="1"/>
        <rFont val="Calibri"/>
        <family val="2"/>
        <scheme val="minor"/>
      </rPr>
      <t>Sir Thomas Picton</t>
    </r>
  </si>
  <si>
    <t>L136 shot down, crew POW; L137 frced landing, crew POW</t>
  </si>
  <si>
    <t>enemy columns</t>
  </si>
  <si>
    <t>Doberdo, Staranzano, Monfalcone, Adriawerke</t>
  </si>
  <si>
    <t>evening</t>
  </si>
  <si>
    <t>Sagrado</t>
  </si>
  <si>
    <t>Ronci-Primero</t>
  </si>
  <si>
    <t>river mouth</t>
  </si>
  <si>
    <t>pumpworks</t>
  </si>
  <si>
    <t>K209 crashed on landing</t>
  </si>
  <si>
    <t>inner harbor</t>
  </si>
  <si>
    <t>3 of the boats were from Parenzo</t>
  </si>
  <si>
    <t>Pescara river</t>
  </si>
  <si>
    <t>electricity works</t>
  </si>
  <si>
    <t>across the Adriatic</t>
  </si>
  <si>
    <t>attack mostly failed due to unsafe weather</t>
  </si>
  <si>
    <t>Strait of Otranto</t>
  </si>
  <si>
    <t>guard ships</t>
  </si>
  <si>
    <t>5:50 a.m.</t>
  </si>
  <si>
    <r>
      <t xml:space="preserve">destroyer group </t>
    </r>
    <r>
      <rPr>
        <i/>
        <sz val="11"/>
        <color theme="1"/>
        <rFont val="Calibri"/>
        <family val="2"/>
        <scheme val="minor"/>
      </rPr>
      <t>Marsala</t>
    </r>
  </si>
  <si>
    <t>10.50 a.m.</t>
  </si>
  <si>
    <t>English cruiser; submarine</t>
  </si>
  <si>
    <t>10:00 a.m.</t>
  </si>
  <si>
    <t>Pto Nogaro</t>
  </si>
  <si>
    <t>infantry support</t>
  </si>
  <si>
    <t>Oppachiasella, Doberdo</t>
  </si>
  <si>
    <t>Adriawerke factory</t>
  </si>
  <si>
    <t>A11 went down damaged, then was towed back</t>
  </si>
  <si>
    <t>wheel tug steamer in Cavetta Canal</t>
  </si>
  <si>
    <t>Revedoli</t>
  </si>
  <si>
    <t>Portogruaro</t>
  </si>
  <si>
    <t>rail station and lines</t>
  </si>
  <si>
    <t>Sdobba, Monfalcone</t>
  </si>
  <si>
    <t>Villa Vicenta</t>
  </si>
  <si>
    <t>Sdobba-Galometta</t>
  </si>
  <si>
    <t>S. Dona, Portogruaro</t>
  </si>
  <si>
    <t>Chioggia</t>
  </si>
  <si>
    <t>camps/depots; rail stations</t>
  </si>
  <si>
    <t>first mention of medium bombs</t>
  </si>
  <si>
    <t>S. Giorgio di Nogara</t>
  </si>
  <si>
    <t>pumping station</t>
  </si>
  <si>
    <t>Ortona</t>
  </si>
  <si>
    <t>submarine; 15 nm SSW of Sp. Ostro</t>
  </si>
  <si>
    <t>L96 crashed and crew killed; K153 overturned on landing</t>
  </si>
  <si>
    <t>Otranto</t>
  </si>
  <si>
    <t>Belignano</t>
  </si>
  <si>
    <t>camp/depot</t>
  </si>
  <si>
    <t>Polazzo</t>
  </si>
  <si>
    <t>munitions depot</t>
  </si>
  <si>
    <t>1 K,1 L</t>
  </si>
  <si>
    <t>6 K, 4 L</t>
  </si>
  <si>
    <t>4 K, 1 L</t>
  </si>
  <si>
    <t>3K, 3 L</t>
  </si>
  <si>
    <t>8 K, 3 L</t>
  </si>
  <si>
    <t>7 K, 3 L</t>
  </si>
  <si>
    <t>2 K, 3 L</t>
  </si>
  <si>
    <t>4 K,  3 L</t>
  </si>
  <si>
    <t>6 K, 2 L</t>
  </si>
  <si>
    <t>6 K, 3 L</t>
  </si>
  <si>
    <t>1 K, 3 L</t>
  </si>
  <si>
    <t>6 K, 1 L</t>
  </si>
  <si>
    <t>3 K, 1 L</t>
  </si>
  <si>
    <t>2 K, 1 L</t>
  </si>
  <si>
    <t>7  K, 1 L</t>
  </si>
  <si>
    <t>3 K, 2 L</t>
  </si>
  <si>
    <t>1 K, 1 L</t>
  </si>
  <si>
    <t>2 K, 1L</t>
  </si>
  <si>
    <t>4 K, 2 L</t>
  </si>
  <si>
    <t>4K, 3 L</t>
  </si>
  <si>
    <t>5K, 2L</t>
  </si>
  <si>
    <t>"This [depot] may have been vacated."</t>
  </si>
  <si>
    <t>hangar (airship hangar?)</t>
  </si>
  <si>
    <t>Grado &amp; Cervignano</t>
  </si>
  <si>
    <t>Grado port (?) and Cervignano train station</t>
  </si>
  <si>
    <t>P; R</t>
  </si>
  <si>
    <t>6K</t>
  </si>
  <si>
    <t>6K, 1L</t>
  </si>
  <si>
    <t>"low-level"</t>
  </si>
  <si>
    <t>night</t>
  </si>
  <si>
    <t>157kg on average per K flying boat from Pola</t>
  </si>
  <si>
    <t>K155  made emergency landing at Cittanova and was towed</t>
  </si>
  <si>
    <t>average 225 kg per plane; 56.25 kg per bomb</t>
  </si>
  <si>
    <t>16 heavy &amp; 56 light bombs; 2 heavy&amp; 7 light bombs per K-plane</t>
  </si>
  <si>
    <t xml:space="preserve">Palmanuova </t>
  </si>
  <si>
    <t>Palmanuova &amp; Cervignano</t>
  </si>
  <si>
    <t xml:space="preserve">Asinello &amp; Cervignano </t>
  </si>
  <si>
    <t>Valonetal</t>
  </si>
  <si>
    <t>tent camp</t>
  </si>
  <si>
    <t>Dobardo</t>
  </si>
  <si>
    <t>4K, 2L</t>
  </si>
  <si>
    <t>7K, 1 L</t>
  </si>
  <si>
    <t>An hour later Venice was attacked by 20 A-H army planes. The Arsenal was attacked with 73 bombs from 1000 m. Altogether one of the largest air raids on Venice.</t>
  </si>
  <si>
    <t>Primero Canal</t>
  </si>
  <si>
    <t>monitors</t>
  </si>
  <si>
    <t>27 x 20kg bombs</t>
  </si>
  <si>
    <t>battery; monitors</t>
  </si>
  <si>
    <t>A; NV</t>
  </si>
  <si>
    <t>bomb # and altitude refer to bombing of the monitors</t>
  </si>
  <si>
    <t>3d attack on monitors</t>
  </si>
  <si>
    <t>K220 shot down in flames from 1000 m; crew KIA</t>
  </si>
  <si>
    <t>Sdobba (and Primero Canal?)</t>
  </si>
  <si>
    <t>(Primero Canal?)</t>
  </si>
  <si>
    <t>4K, 1L</t>
  </si>
  <si>
    <t>L143 towed after emergency landing</t>
  </si>
  <si>
    <t>Sp. Prete</t>
  </si>
  <si>
    <t>torpedo boat</t>
  </si>
  <si>
    <t>Bottrighe, Cavanella, Tenuta Ca Nuovo</t>
  </si>
  <si>
    <t>factories</t>
  </si>
  <si>
    <t>together with flying boats from Pola</t>
  </si>
  <si>
    <t>P. Tolle</t>
  </si>
  <si>
    <t>towing lighters (1 each)</t>
  </si>
  <si>
    <t>Pontelagoscuro</t>
  </si>
  <si>
    <t>K228 shot down; crew KIA</t>
  </si>
  <si>
    <t>topedo boat</t>
  </si>
  <si>
    <t>K 208 and K213 dropped 150 kg  on the rail bridge</t>
  </si>
  <si>
    <t>4 torpedo vessels</t>
  </si>
  <si>
    <t>K 203 damaged, towed, and later sank</t>
  </si>
  <si>
    <t>K213 made emergency landing in Gulf of Trieste and caught fire. Was demolished but crew rescued.</t>
  </si>
  <si>
    <t>Palmanuovo</t>
  </si>
  <si>
    <t>arsenal</t>
  </si>
  <si>
    <t>5K , 1L</t>
  </si>
  <si>
    <t>batteries</t>
  </si>
  <si>
    <t>Doberdo</t>
  </si>
  <si>
    <t>4 motor torpedo boats</t>
  </si>
  <si>
    <t>Palmanuovo; Doberdo</t>
  </si>
  <si>
    <t>7K, 1L</t>
  </si>
  <si>
    <t>L126 made emergency landing and was towed by Torpedo boat Tb4</t>
  </si>
  <si>
    <t>Ajello &amp; Monfalcone</t>
  </si>
  <si>
    <t>airfield &amp; artillery command</t>
  </si>
  <si>
    <t>AT &amp; A</t>
  </si>
  <si>
    <t>9K, 1L</t>
  </si>
  <si>
    <t>K229 wrecked on landing</t>
  </si>
  <si>
    <t>along with flying boats from Pola</t>
  </si>
  <si>
    <t>railroad &amp; depots</t>
  </si>
  <si>
    <t>together with flying boats from Parenzo</t>
  </si>
  <si>
    <t>Arsenal</t>
  </si>
  <si>
    <t>K217, K230, K161 dropped 11 bombs on the Arsenal</t>
  </si>
  <si>
    <t>Arsenal &amp; air station</t>
  </si>
  <si>
    <t>A &amp; AT</t>
  </si>
  <si>
    <t>attacked in 4-minute intervals</t>
  </si>
  <si>
    <t>Ferrara</t>
  </si>
  <si>
    <t>balloon hangars</t>
  </si>
  <si>
    <t xml:space="preserve">K126 from Parenzo? </t>
  </si>
  <si>
    <t>land and seaplane stations</t>
  </si>
  <si>
    <t>"with 1000kg bombs"; K206 made emergency landing in front of Rodoni</t>
  </si>
  <si>
    <t>rail facilities</t>
  </si>
  <si>
    <t>Ronchi &amp; Rodipuglia</t>
  </si>
  <si>
    <t>K367 flew away toward Boscanuova; L143 landed at Fiume</t>
  </si>
  <si>
    <t>rail station</t>
  </si>
  <si>
    <t>1K, 1L</t>
  </si>
  <si>
    <t>6K, 2L</t>
  </si>
  <si>
    <t>rail station &amp; depot/camp</t>
  </si>
  <si>
    <t>R &amp; A</t>
  </si>
  <si>
    <t>Nova Vas &amp; Valonetal</t>
  </si>
  <si>
    <t>batteries &amp; depot/camp</t>
  </si>
  <si>
    <t>K366 hit and made emergency landing at Doberdo Lake</t>
  </si>
  <si>
    <t>Latisana Portogruaro, Dino di Livenze</t>
  </si>
  <si>
    <t>enemy troops</t>
  </si>
  <si>
    <t>5K, 1L</t>
  </si>
  <si>
    <t>L96 made emergency landing at Grado</t>
  </si>
  <si>
    <t>K368 rec'd direct shrapnel hit…overturne don landing at Trieste (column O?)</t>
  </si>
  <si>
    <t>Treviso &amp; Oderzo</t>
  </si>
  <si>
    <t>rail station at Treviso</t>
  </si>
  <si>
    <t>Treviso is 25 km N of Venice; Oderzo is 35 km NNE of Venice</t>
  </si>
  <si>
    <t>rail line between Treviso and Ponte di Piave</t>
  </si>
  <si>
    <t>rail line runs ENE from Treviso</t>
  </si>
  <si>
    <t>rail line between Treviso and Ponte di Piave; 2 lighters</t>
  </si>
  <si>
    <t>R &amp; NV</t>
  </si>
  <si>
    <t>continuation of above sortie by K186</t>
  </si>
  <si>
    <t>Otranto strait</t>
  </si>
  <si>
    <t>sub</t>
  </si>
  <si>
    <t>part of aerial torpedo vessel support mission</t>
  </si>
  <si>
    <t>ship</t>
  </si>
  <si>
    <t>naval air station</t>
  </si>
  <si>
    <t>Treviso &amp; Portogruaro</t>
  </si>
  <si>
    <t>rail installations &amp; Italian troops</t>
  </si>
  <si>
    <t>Motta di Livenza</t>
  </si>
  <si>
    <t>military depots</t>
  </si>
  <si>
    <t>Piave</t>
  </si>
  <si>
    <t>enemy minelayer (S of the mouth of the Piave)</t>
  </si>
  <si>
    <t>Treporti to Cortelazzo</t>
  </si>
  <si>
    <t>artillery position</t>
  </si>
  <si>
    <t>during recon mission</t>
  </si>
  <si>
    <t>K374 shot down and towed; K373 and K371 had engine damage and were towed; K371 capsized and later raised</t>
  </si>
  <si>
    <t>Mestre</t>
  </si>
  <si>
    <t>K374 turned back; K381 &amp; K210 couldn't find it due to fog; K382 made emergncy landing at Caorle.</t>
  </si>
  <si>
    <t>Oderco (Oderzo) &amp; Cortelazzo</t>
  </si>
  <si>
    <t>rail facilities &amp; 2 tugboats sunk</t>
  </si>
  <si>
    <t>Mola Ceggia</t>
  </si>
  <si>
    <t>railway</t>
  </si>
  <si>
    <t>Sasegna</t>
  </si>
  <si>
    <t>train</t>
  </si>
  <si>
    <t>K187 received 2 hits from…?</t>
  </si>
  <si>
    <t>enemy ship  detachment</t>
  </si>
  <si>
    <t>flying in support of an A-H torpedo boat detachment</t>
  </si>
  <si>
    <t>Kumbor to Gravosa</t>
  </si>
  <si>
    <t>hunting for subs</t>
  </si>
  <si>
    <t>5K,  1L</t>
  </si>
  <si>
    <t>A51 flew defense</t>
  </si>
  <si>
    <t>presumably Pola</t>
  </si>
  <si>
    <t>Lissa</t>
  </si>
  <si>
    <t>Lissa is island almost 50 mi. S of Sebenico</t>
  </si>
  <si>
    <t>near Valona</t>
  </si>
  <si>
    <t>convoy</t>
  </si>
  <si>
    <t>3K</t>
  </si>
  <si>
    <t>K177, K178, K183. Couldn't find target due to fog.</t>
  </si>
  <si>
    <t>tugboat</t>
  </si>
  <si>
    <t>near Kp. Laghi</t>
  </si>
  <si>
    <t>K177 flew defense; K179 and tugboat pelted w/o success</t>
  </si>
  <si>
    <r>
      <t xml:space="preserve">steamer </t>
    </r>
    <r>
      <rPr>
        <i/>
        <sz val="11"/>
        <color theme="1"/>
        <rFont val="Calibri"/>
        <family val="2"/>
        <scheme val="minor"/>
      </rPr>
      <t>Balaton</t>
    </r>
  </si>
  <si>
    <t>K177 &amp; K183 flew defense and had combat with raiders</t>
  </si>
  <si>
    <t>steamer</t>
  </si>
  <si>
    <t>K177 &amp; K183 air fight at about 50 m. altitude</t>
  </si>
  <si>
    <t>A53, K177, K183 flew defense</t>
  </si>
  <si>
    <t>A53, K177, K183 flew defense &amp; air combat</t>
  </si>
  <si>
    <t>A83 (Banfield) &amp; K191 flew defense</t>
  </si>
  <si>
    <t>Porto di Baseleghe is ~ 10 km up the coast ENE of Caorle. Latisana is inland on the Tagliamento River at 18 k NE of Caorle.</t>
  </si>
  <si>
    <t>Cittanuova</t>
  </si>
  <si>
    <t>A62, A69, A57 flew defense (Cittanuova or Novigrad is just up the coast from Parenzo)</t>
  </si>
  <si>
    <t>Caorle, Baseleghe, Latisana</t>
  </si>
  <si>
    <t>A57 &amp; A69  flew defense</t>
  </si>
  <si>
    <t>airfields</t>
  </si>
  <si>
    <r>
      <t xml:space="preserve">supporting attacks by SMS </t>
    </r>
    <r>
      <rPr>
        <i/>
        <sz val="11"/>
        <color theme="1"/>
        <rFont val="Calibri"/>
        <family val="2"/>
        <scheme val="minor"/>
      </rPr>
      <t>Wein</t>
    </r>
    <r>
      <rPr>
        <sz val="11"/>
        <color theme="1"/>
        <rFont val="Calibri"/>
        <family val="2"/>
        <scheme val="minor"/>
      </rPr>
      <t xml:space="preserve"> and </t>
    </r>
    <r>
      <rPr>
        <i/>
        <sz val="11"/>
        <color theme="1"/>
        <rFont val="Calibri"/>
        <family val="2"/>
        <scheme val="minor"/>
      </rPr>
      <t>Budapest</t>
    </r>
  </si>
  <si>
    <t>"good hits"; K370, K378, K380 &amp; K187 from Parenzo; K377 &amp; K375 towed after emergency landing</t>
  </si>
  <si>
    <t>San Andrea (near Venice)</t>
  </si>
  <si>
    <t>9K</t>
  </si>
  <si>
    <t>2600-3000</t>
  </si>
  <si>
    <t>1L</t>
  </si>
  <si>
    <t>L127 attacked sub; L129 had emergency landing; L125 destroyed during landing</t>
  </si>
  <si>
    <t>food warehouse</t>
  </si>
  <si>
    <t>unsuccessful defense mounted; unclear whether AAA or interceptors</t>
  </si>
  <si>
    <t>Vallegrande</t>
  </si>
  <si>
    <t>K177, K183, A53 flew defense</t>
  </si>
  <si>
    <t>K177, A53 flew defense</t>
  </si>
  <si>
    <t>A53, K183 flew defense; A53 shot down EA near Kp Laghi, pilot saved, plane destroyed</t>
  </si>
  <si>
    <t>E of Grado</t>
  </si>
  <si>
    <r>
      <t xml:space="preserve">gunboat </t>
    </r>
    <r>
      <rPr>
        <i/>
        <sz val="11"/>
        <color theme="1"/>
        <rFont val="Calibri"/>
        <family val="2"/>
        <scheme val="minor"/>
      </rPr>
      <t>III</t>
    </r>
    <r>
      <rPr>
        <sz val="11"/>
        <color theme="1"/>
        <rFont val="Calibri"/>
        <family val="2"/>
        <scheme val="minor"/>
      </rPr>
      <t xml:space="preserve"> &amp; steamer </t>
    </r>
    <r>
      <rPr>
        <i/>
        <sz val="11"/>
        <color theme="1"/>
        <rFont val="Calibri"/>
        <family val="2"/>
        <scheme val="minor"/>
      </rPr>
      <t>Veljko</t>
    </r>
  </si>
  <si>
    <t>attack was from 50 meters</t>
  </si>
  <si>
    <t>Maranzano</t>
  </si>
  <si>
    <t>materiel depot</t>
  </si>
  <si>
    <t>2K</t>
  </si>
  <si>
    <t>K183 shot down near Cortelazzo; crew POWs</t>
  </si>
  <si>
    <t>A82, A67, A78, A83 flew defense</t>
  </si>
  <si>
    <t>A78, A67, A83 flew defense</t>
  </si>
  <si>
    <t>A52, A79, A56 flew defense</t>
  </si>
  <si>
    <t>A83, A67, A78 flew defense</t>
  </si>
  <si>
    <t>mouth of Piave</t>
  </si>
  <si>
    <t>5K</t>
  </si>
  <si>
    <t>near Grado</t>
  </si>
  <si>
    <t>A78, A83, A87 flew defense</t>
  </si>
  <si>
    <t>torpedo boat TB51</t>
  </si>
  <si>
    <t>A62, A57 pursued to Parenzo</t>
  </si>
  <si>
    <t>near Brioni</t>
  </si>
  <si>
    <t>A79 combat with 3 planes, shot down 1</t>
  </si>
  <si>
    <t>70 mi NW of Ostro</t>
  </si>
  <si>
    <t>3 torpedo vessels</t>
  </si>
  <si>
    <t>K310 emergency landing and towed</t>
  </si>
  <si>
    <t>recon? Attack?</t>
  </si>
  <si>
    <t>French planes</t>
  </si>
  <si>
    <t>A73, A75, K183 flew defense</t>
  </si>
  <si>
    <t>overhead?</t>
  </si>
  <si>
    <t>French landplanes</t>
  </si>
  <si>
    <t>A75, A53, K179 flew defense</t>
  </si>
  <si>
    <t>5 Italian, 1 French</t>
  </si>
  <si>
    <t>Venice / Piave River</t>
  </si>
  <si>
    <t>1K, 1R</t>
  </si>
  <si>
    <t>recon that resulted in sinking a tugboat</t>
  </si>
  <si>
    <t>Rovigno and Parenzo</t>
  </si>
  <si>
    <t>A83, A11, A90 flew defense</t>
  </si>
  <si>
    <r>
      <t xml:space="preserve">torpedo boat </t>
    </r>
    <r>
      <rPr>
        <i/>
        <sz val="11"/>
        <color theme="1"/>
        <rFont val="Calibri"/>
        <family val="2"/>
        <scheme val="minor"/>
      </rPr>
      <t>TB 88</t>
    </r>
  </si>
  <si>
    <t>A11, A83, A58, A90 flew defense</t>
  </si>
  <si>
    <t>near Caorle</t>
  </si>
  <si>
    <t>Trieste, presumably</t>
  </si>
  <si>
    <t>A67, A90, A83, A82 flew defense</t>
  </si>
  <si>
    <r>
      <t xml:space="preserve">wreck of </t>
    </r>
    <r>
      <rPr>
        <i/>
        <sz val="11"/>
        <color theme="1"/>
        <rFont val="Calibri"/>
        <family val="2"/>
        <scheme val="minor"/>
      </rPr>
      <t>Bregenz</t>
    </r>
  </si>
  <si>
    <t>near naval air station</t>
  </si>
  <si>
    <t>"flying boats"</t>
  </si>
  <si>
    <t>Italian sea protection units</t>
  </si>
  <si>
    <t>0600</t>
  </si>
  <si>
    <t>aird raid</t>
  </si>
  <si>
    <t>bombing; leaflets</t>
  </si>
  <si>
    <t>Lagota</t>
  </si>
  <si>
    <t>A52 from Sebenico; K180 from Curzola</t>
  </si>
  <si>
    <t>air raid</t>
  </si>
  <si>
    <t>8 to 9</t>
  </si>
  <si>
    <t>English planes</t>
  </si>
  <si>
    <t>in two waves: first 6 English, "later" 2-3 more planes; 2A and 1K A76 flew both) flew defenses</t>
  </si>
  <si>
    <r>
      <t xml:space="preserve">Gäa </t>
    </r>
    <r>
      <rPr>
        <sz val="11"/>
        <color theme="1"/>
        <rFont val="Calibri"/>
        <family val="2"/>
        <scheme val="minor"/>
      </rPr>
      <t>and Ub station</t>
    </r>
  </si>
  <si>
    <t>4 Ital. seaplanes; 1 Ital. landplane; 1 Fr. Fighter</t>
  </si>
  <si>
    <t>A586, K193, A76, K168 flew defense</t>
  </si>
  <si>
    <t>Gjenovic</t>
  </si>
  <si>
    <t>3 Engl.; 2 Ital.</t>
  </si>
  <si>
    <t>Gjenovic-Teodo</t>
  </si>
  <si>
    <t>5 Engl.; 1 French</t>
  </si>
  <si>
    <t>A53, K157, K152 flew defense</t>
  </si>
  <si>
    <t>A7_, A74 flew defense; K195 protection</t>
  </si>
  <si>
    <t>2 Ital; 2 Fr.</t>
  </si>
  <si>
    <t>Ital. seaplanes</t>
  </si>
  <si>
    <t>K196, A80, A81</t>
  </si>
  <si>
    <t>NW of Otranto</t>
  </si>
  <si>
    <t>2 naval air stations</t>
  </si>
  <si>
    <t>artillery battery</t>
  </si>
  <si>
    <t>4K</t>
  </si>
  <si>
    <t>K394 emerg. Landing &amp; salvaged</t>
  </si>
  <si>
    <t>near Gjenovic</t>
  </si>
  <si>
    <t>1 KIA on German U-boat</t>
  </si>
  <si>
    <t>3 to 6</t>
  </si>
  <si>
    <t>airplane hangar &amp; buildings; gasoline depot</t>
  </si>
  <si>
    <t>Italian seaplanes</t>
  </si>
  <si>
    <t>English landplane station</t>
  </si>
  <si>
    <t>400–600</t>
  </si>
  <si>
    <t xml:space="preserve">K </t>
  </si>
  <si>
    <t>AT, NV</t>
  </si>
  <si>
    <t>K213 lost on return flight; crew rescued by tender</t>
  </si>
  <si>
    <t>A81 shot in engine, recovered by tender</t>
  </si>
  <si>
    <t>Caorle-Piave</t>
  </si>
  <si>
    <t>torpedo vessel</t>
  </si>
  <si>
    <t>K394 shot down in flames; crew POW; vessel "covered by 10 planes"</t>
  </si>
  <si>
    <r>
      <rPr>
        <i/>
        <sz val="11"/>
        <color theme="1"/>
        <rFont val="Calibri"/>
        <family val="2"/>
        <scheme val="minor"/>
      </rPr>
      <t>stabilimento balneare</t>
    </r>
    <r>
      <rPr>
        <sz val="11"/>
        <color theme="1"/>
        <rFont val="Calibri"/>
        <family val="2"/>
        <scheme val="minor"/>
      </rPr>
      <t xml:space="preserve"> / seaside resort (?)</t>
    </r>
  </si>
  <si>
    <t>11 bombers, 8 fighters</t>
  </si>
  <si>
    <t>near Parenzo</t>
  </si>
  <si>
    <t>6:45-7:15</t>
  </si>
  <si>
    <t>36 bombers, 12 fighters</t>
  </si>
  <si>
    <t>Corsini, near Ravenna</t>
  </si>
  <si>
    <t>2000-3000</t>
  </si>
  <si>
    <t>many incendiaries</t>
  </si>
  <si>
    <t>A76, A78, A113 flew defense</t>
  </si>
  <si>
    <t>Gjenovic (E of Kumbor)</t>
  </si>
  <si>
    <t>other plane was K160</t>
  </si>
  <si>
    <t>Curzola</t>
  </si>
  <si>
    <t>Lagogrande</t>
  </si>
  <si>
    <t>A76, A73, A21, A112, A98 flew defense</t>
  </si>
  <si>
    <t>A74, A84 flew defense</t>
  </si>
  <si>
    <t>Otranto airfield</t>
  </si>
  <si>
    <t>Caorle to Portogruaro</t>
  </si>
  <si>
    <t>30-35</t>
  </si>
  <si>
    <t>Balneare (N of Porto Corsini)</t>
  </si>
  <si>
    <t>A95, A103, A101 flew defense</t>
  </si>
  <si>
    <t>Lido (Venice); Balneare camp</t>
  </si>
  <si>
    <t>seaplane</t>
  </si>
  <si>
    <t>Brioni-Puntisella</t>
  </si>
  <si>
    <t>naval air station NW of Pola</t>
  </si>
  <si>
    <t>Balneare camp</t>
  </si>
  <si>
    <t>"low height"</t>
  </si>
  <si>
    <t>airfield</t>
  </si>
  <si>
    <t>airfield/airship hangar</t>
  </si>
  <si>
    <t>300-400</t>
  </si>
  <si>
    <t>Poveglia airfield near Malamocco (on Venice Lido sandbar</t>
  </si>
  <si>
    <t>100-300</t>
  </si>
  <si>
    <t>J7, J10, A95, A96 flew defense</t>
  </si>
  <si>
    <t>A11, K397, K395, A82 flew defense; K395 emerg. landing near Pirano, destroyed, crew wounded</t>
  </si>
  <si>
    <t xml:space="preserve">naval air station </t>
  </si>
  <si>
    <t>airship</t>
  </si>
  <si>
    <t>midnight</t>
  </si>
  <si>
    <t>Corsini</t>
  </si>
  <si>
    <t>450-1200</t>
  </si>
  <si>
    <t>Puntisella</t>
  </si>
  <si>
    <t>Jesi</t>
  </si>
  <si>
    <r>
      <t xml:space="preserve">steamer </t>
    </r>
    <r>
      <rPr>
        <i/>
        <sz val="11"/>
        <color theme="1"/>
        <rFont val="Calibri"/>
        <family val="2"/>
        <scheme val="minor"/>
      </rPr>
      <t>Kassa</t>
    </r>
  </si>
  <si>
    <t>Vermacrükken &amp; Durazzo</t>
  </si>
  <si>
    <t>Gjenovic; Krtole (isl. In Cattaro Bay)</t>
  </si>
  <si>
    <t>Kumbor?</t>
  </si>
  <si>
    <t>English landplanes</t>
  </si>
  <si>
    <t>6 bombers, 2 fighters</t>
  </si>
  <si>
    <t>A74, A72 flew defense</t>
  </si>
  <si>
    <t>Valona, Albania</t>
  </si>
  <si>
    <t>Piscupi air station &amp; Feras bridehead</t>
  </si>
  <si>
    <t>balloon shed</t>
  </si>
  <si>
    <t>3 Ital. seaplanes, 5 fighters</t>
  </si>
  <si>
    <t>A84 flew defense</t>
  </si>
  <si>
    <t>port installations</t>
  </si>
  <si>
    <t xml:space="preserve">Otranto </t>
  </si>
  <si>
    <t>Aliminipiccolo air station</t>
  </si>
  <si>
    <t>Ital. sea &amp; landplanes</t>
  </si>
  <si>
    <t>A120, A95, J5, J7 flew defense</t>
  </si>
  <si>
    <t>A11, A90, A95, A96, J7, J10 flew defense</t>
  </si>
  <si>
    <t>Lido, Venice</t>
  </si>
  <si>
    <t>Vignole, Venice</t>
  </si>
  <si>
    <t>Cattaro</t>
  </si>
  <si>
    <t>Medua (bet. Antivari &amp; Durazzo)</t>
  </si>
  <si>
    <t>landplanes</t>
  </si>
  <si>
    <t>Valle Bardella</t>
  </si>
  <si>
    <t>Valle Bardella (bet. Trieste &amp; Piave)</t>
  </si>
  <si>
    <t>Chiesa Nuova (near)</t>
  </si>
  <si>
    <t>artillery positions &amp; depot</t>
  </si>
  <si>
    <t>Lido airfield &amp; Balneare camp</t>
  </si>
  <si>
    <t>AT, A</t>
  </si>
  <si>
    <t>troops and train</t>
  </si>
  <si>
    <t>troops, vehicles</t>
  </si>
  <si>
    <t>Preza-Mamuras Rd., E of Durazzo</t>
  </si>
  <si>
    <t>Albanian Front</t>
  </si>
  <si>
    <t>Medua</t>
  </si>
  <si>
    <t xml:space="preserve">14 Italian planes, 8 English </t>
  </si>
  <si>
    <t>Kavaja (20km SSE of Durazzo)</t>
  </si>
  <si>
    <t>K202 crashed into Tagliamento lighthouse at 30 m; K381 downed with multiple hits at Grado and destroyed</t>
  </si>
  <si>
    <t>K179 &amp; tugboat</t>
  </si>
  <si>
    <t>Widespread fires &amp; explosions. Strong defensive fire. K380 made emergency landing, was towed by "Triglav"; A8 (not a bomber) crashed, pilot killed.</t>
  </si>
  <si>
    <t>12nm SW of Lussin</t>
  </si>
  <si>
    <t>K187, K227, &amp; K186 from Parenzo; other 6 from Pola. Heavy defensive fire.</t>
  </si>
  <si>
    <t>Vallegrande now Vela Luka, Croatia, on Korčula Island. There were an unknown number of air defense sorties from Sebenico.</t>
  </si>
  <si>
    <t>finance (?) barracks (Finanzkaserne)</t>
  </si>
  <si>
    <t>K388 shot down. 5 FBs flew supporting attacks for the Isonzo Army against the finance barracks (?) at the mouth of the Piave.</t>
  </si>
  <si>
    <t xml:space="preserve">unspecified defense was unsuccessful </t>
  </si>
  <si>
    <t>Also had an air combat; Skdt Riedel shot in shoulder</t>
  </si>
  <si>
    <t>DOESN'T SOUND LIKE IT WAS A REAL RAID</t>
  </si>
  <si>
    <t>Torpedo Boat</t>
  </si>
  <si>
    <t>1K</t>
  </si>
  <si>
    <t>K210 bombed a torpedo boat, was hit in the fuel tank, made an emergency landing and was brought in.</t>
  </si>
  <si>
    <t>Salvore</t>
  </si>
  <si>
    <t>4 recon, 3 fighter planes</t>
  </si>
  <si>
    <t>A58, A90, A83 flew defense.  THIS MAY HAVE BEEN JUST AN OVERFLIGHT RATHER THAN A RAID.</t>
  </si>
  <si>
    <t>A95, A36, A83, A90 flew defense.  EA DID NOT BOMB.</t>
  </si>
  <si>
    <t>A81, K196 flew defense w/o success</t>
  </si>
  <si>
    <t>Caorle &amp; Livenza</t>
  </si>
  <si>
    <t>A82, A83, A95, A96 flew defense w/o success. Livenza is a river that empties into the Adriatic at Caorle.</t>
  </si>
  <si>
    <t>bombing raid became air fight; K-Fbs dumped their bombs in a defensive maneuver.  K216 &amp; K217 listed as only damaged, but weren't listed in the war diary in the rest of May, June or  July.</t>
  </si>
  <si>
    <t>No damage.</t>
  </si>
  <si>
    <t>A75, A76 flew defense.  Gjenovic is just E of Kumbor in the Gulf of Cattaro; Teodo is directly E of them on the other shore.</t>
  </si>
  <si>
    <t>Italian planes first, then French planes. Also caused fire in gasoline rail car (Benzinzug).</t>
  </si>
  <si>
    <t>A81, A53, A80 flew defense. THIS MAY HAVE BEEN AN OVERFLIGHT RATHER THAN A RAID.</t>
  </si>
  <si>
    <t>A81, A53 flew defense. THIS MAY HAVE BEEN AN OVERFLIGHT RATHER THAN A RAID.</t>
  </si>
  <si>
    <t>A81, A76, A72, A86, K213 flew defense.  No damage.</t>
  </si>
  <si>
    <t>K168 &amp; K178 could not take off from the water; they are not listed among the 6 bomber sorties.  K179 bombed English landplane airfield.</t>
  </si>
  <si>
    <t xml:space="preserve">Durazzo </t>
  </si>
  <si>
    <t>3 FB and 1 Army aviator flew defense. Hanger &amp; 1 plane damaged in raid.</t>
  </si>
  <si>
    <t>Crashes + emergency landings. Hard to tell what happened.  It appears that all 3 Trieste planes dropped their bombs at Mestre but can't be positive.</t>
  </si>
  <si>
    <t>Fires started at Mestre.</t>
  </si>
  <si>
    <t>Recon became bombing raid</t>
  </si>
  <si>
    <t>Cavallino il Ghetto (15 km ENE of Venice)</t>
  </si>
  <si>
    <t>Camp or Warehouse (Lager) HQ</t>
  </si>
  <si>
    <t>Large fires started.</t>
  </si>
  <si>
    <t>camp barracks HQ</t>
  </si>
  <si>
    <t>3 FBs from Trieste, 3 from Pola.  Am assuming they are K flying boats. "Good success".  Balneare may be 1 mile N of Porto Corsini.  IT'S CURIOUS THAT THERE IS NO CORRESPONDING ENTRY FROM POLA. IS IT POSSIBLE THAT THIS IS A DUPLICATE RECORD OF THE 6/26 RAID?</t>
  </si>
  <si>
    <t>German U-Boat</t>
  </si>
  <si>
    <t>Torpedo Boat "58"</t>
  </si>
  <si>
    <r>
      <t xml:space="preserve">3 killed on Tb </t>
    </r>
    <r>
      <rPr>
        <i/>
        <sz val="11"/>
        <color theme="1"/>
        <rFont val="Calibri"/>
        <family val="2"/>
        <scheme val="minor"/>
      </rPr>
      <t xml:space="preserve">88.  </t>
    </r>
    <r>
      <rPr>
        <sz val="11"/>
        <color theme="1"/>
        <rFont val="Calibri"/>
        <family val="2"/>
        <scheme val="minor"/>
      </rPr>
      <t>A84 forced down an English landplane 30 nm SW of Antivari.</t>
    </r>
  </si>
  <si>
    <t>Tajer (near)</t>
  </si>
  <si>
    <t>K160 dropped bombs. Sub fired back with MG &amp; dove.</t>
  </si>
  <si>
    <t>In the evening, an airship was driven off by AA fire.</t>
  </si>
  <si>
    <t>Mestre;  Tre Porti island ENE Venice</t>
  </si>
  <si>
    <t>Railroad warehouses/station; Island (NFI)</t>
  </si>
  <si>
    <t>K316 dropped 300kg on Tre Porti; K370 &amp; K377 dropped 600kg on Mestre rail stn; K372 turned back w/o bombing.</t>
  </si>
  <si>
    <t>Defense (NFI) from Curzola w/o success.</t>
  </si>
  <si>
    <t>No bombs. Fierce air fight at 3800 m.</t>
  </si>
  <si>
    <t>K178</t>
  </si>
  <si>
    <t>Rodoni (25 nm W of)</t>
  </si>
  <si>
    <t>Attack was in conjunction with a major fleet action at Otranto. K-planes 309,385,377,372,386,370,308,316,376,387,311,317,378,384 participated.</t>
  </si>
  <si>
    <t>presumably Kumbor</t>
  </si>
  <si>
    <t>Minor damage.  A80, A81, K216, K196 flew defense</t>
  </si>
  <si>
    <t>Ship? Palace?</t>
  </si>
  <si>
    <t>"Good success"</t>
  </si>
  <si>
    <t>"Anbau Wied-Palast" destroyed (KW: can't find any reference to what this actually is)  This raid was later than the other one this day.</t>
  </si>
  <si>
    <t>Bombs fell in the water; EA shot down 30 nm W of Saseno, island 10 nm W of Valona, Albania</t>
  </si>
  <si>
    <t>A-H naval air stn</t>
  </si>
  <si>
    <t>A-H FB hit; A80, A81 flew defense. This was presumably later in the day than the other raid.</t>
  </si>
  <si>
    <t>Alimini (just N of Otranto); Cape Laghi</t>
  </si>
  <si>
    <t>English airbase; Italian destroyer</t>
  </si>
  <si>
    <t>warehouse hit; 1 K FB damaged; A80, A81 flew defense</t>
  </si>
  <si>
    <t>4 wooden huts set on fire.</t>
  </si>
  <si>
    <t>HQ</t>
  </si>
  <si>
    <t>10 of the bombs fell near Parenzo naval air stn; minor damage. Dropped leaflets in Croatian.  Defensive planes from Pola arrived too late.</t>
  </si>
  <si>
    <t>Balneare HQ; torpedo vessel</t>
  </si>
  <si>
    <t>1st Austrian FB "broke away" near Rovigno (?); 2nd did not hit torpedo boat; 3rd had little success due to clouds.</t>
  </si>
  <si>
    <t>No damage. Raid at 0100 hours.</t>
  </si>
  <si>
    <t>Puntisella air stn; Valbandon; Brioni; Seearsenal @ ?</t>
  </si>
  <si>
    <t>air stn &amp; other naval facilities</t>
  </si>
  <si>
    <r>
      <t xml:space="preserve">in 3 formations: 1st wave damaged 3 German planes @ Puntisella air stn then hit Vabandon &amp; Brioni; 2d (18 Capronis) hit naval arsenal and </t>
    </r>
    <r>
      <rPr>
        <i/>
        <sz val="11"/>
        <color theme="1"/>
        <rFont val="Calibri"/>
        <family val="2"/>
        <scheme val="minor"/>
      </rPr>
      <t>Babenberg (ship); 3rd formation broke off.</t>
    </r>
  </si>
  <si>
    <t>Mentions only K379 dropping bombs but bomb wgt implies 2 planes did.  6 K-planes made emergency landings.</t>
  </si>
  <si>
    <t>"warded off" toward the west - not clear whether these planes actually dropped any bombs.</t>
  </si>
  <si>
    <t>Planka, cape 25 miles S of Sebenico</t>
  </si>
  <si>
    <t>Airfield? Air stn?</t>
  </si>
  <si>
    <t>Older hangar destroyed.</t>
  </si>
  <si>
    <t>(Airship sighted previous night.)  9 shrapnel bombs dropped, 1 near a hangar, 1 near stacks of stores; 1 Italian POW killed.  Pursuing Austrian army landplane exploded in the air near Traste (bay 4-5 miles down the coast from Bocchi di Cattaro).</t>
  </si>
  <si>
    <t>No damage in raid.  A76, A81, A98, A113 flew defense</t>
  </si>
  <si>
    <t>Bombed from 5000 meters; hits on TB "90"</t>
  </si>
  <si>
    <t>A74, A53, A84 flew defense.  No damage in raid.</t>
  </si>
  <si>
    <t>No damage from raid.  A72, A74 flew defense.</t>
  </si>
  <si>
    <t>Aliminipiccolo Airfield</t>
  </si>
  <si>
    <t>Direct hit on hangar; other good hits on hangars.  Later POW report -- French air station completely destroyed.</t>
  </si>
  <si>
    <t>No damage.  A81 flew defense.</t>
  </si>
  <si>
    <t>Defense sorties: A101 x 2; A103 x 3; A108 x 2; A96 x 1; A11 x 1 = 9</t>
  </si>
  <si>
    <t>5 torpedo vessels</t>
  </si>
  <si>
    <t>Also attacked enemy torpedo boats with MG fire.</t>
  </si>
  <si>
    <t>A11, A95, A101, A102 repeatedly flew defense</t>
  </si>
  <si>
    <t>over 4</t>
  </si>
  <si>
    <t>Portogruaro is inland ~20km &amp; directly N of Caorle</t>
  </si>
  <si>
    <t>Balneare (near Porto Corsini?)</t>
  </si>
  <si>
    <t>HQ camp (auf Lager Stab. Balneare)</t>
  </si>
  <si>
    <t>Artillery battery</t>
  </si>
  <si>
    <t>air station; HQ camp</t>
  </si>
  <si>
    <t>K367 &amp; K343 hit Lido air stn (Lido is the 11-km long sandbar protecting Venice from the Adriatic); K314 hit Balneare HQ</t>
  </si>
  <si>
    <t>camp HQ (auf Lager Stab. Balneare)</t>
  </si>
  <si>
    <t>DROPPED LEAFLETS; NO BOMBS</t>
  </si>
  <si>
    <t>Pres'ly naval air stn</t>
  </si>
  <si>
    <t>Bombed from 3800 meters.  A110 pursued but broke off when 15-20 fighters showed up</t>
  </si>
  <si>
    <t>Caused damage due to fires.</t>
  </si>
  <si>
    <t>Poveglia airfield near Malamocco (on Venice Lido sandbar)</t>
  </si>
  <si>
    <t>Direct hit on airship hangar, caused fire.  K434 emergency landing; crew POW.</t>
  </si>
  <si>
    <t>2nd [airship] hangar hit and airfield MGed from 100 meters during search for K434</t>
  </si>
  <si>
    <t>Raid caused no damage.</t>
  </si>
  <si>
    <t>Naval air station houses destroyed.</t>
  </si>
  <si>
    <t>Policarpo (?) and arsenal</t>
  </si>
  <si>
    <t>Can't tell if midnight is 0000 or 2400 hours on 9 August. Hits on Dampfhammerschmiede (steam hammer forge?)</t>
  </si>
  <si>
    <t>Fort Maria Luisa, at entrance to the bay</t>
  </si>
  <si>
    <t>There were hits on a hangar and 3 direct hits observed; heavy AAA fire.  K377 attacked a battery (AAA?) with MG fire and (later?) made an emergency landing near Selve; K377 also bombed a camp on the Po</t>
  </si>
  <si>
    <t>naval air stn</t>
  </si>
  <si>
    <t>Direct hit on hangar resulting in 1 FB tail torn off (?) and all the rest slightly damaged.  Attackers driven off by gunfire from Pola.</t>
  </si>
  <si>
    <t>Rovigno; Puntisella</t>
  </si>
  <si>
    <t>City?; Air stn</t>
  </si>
  <si>
    <t>Raid on Puntisella from high altitude, EA not seen; 4 Austrian planes slightly damaged from raid [presumably @ Puntisella]</t>
  </si>
  <si>
    <t>Raid by K316, K396, K379, K380.  Fires started.</t>
  </si>
  <si>
    <t>Air stn?</t>
  </si>
  <si>
    <t>Dropped 29 incendiary bombs &amp; leaflets that said K434 was captured undamaged.</t>
  </si>
  <si>
    <t>Modern name for Lagogrande is Korcula, Croatia</t>
  </si>
  <si>
    <t>Steamer "Kassa" hit; 19 dead, 150 missing.   1 EA landplane came down near Zupa, crew captured.   A112, A113, A97 flew defense w/o success.</t>
  </si>
  <si>
    <t>Little damage.</t>
  </si>
  <si>
    <t>Vermacrükken was hit first.</t>
  </si>
  <si>
    <t>Castelnuovo (just N of Cattaro bay)</t>
  </si>
  <si>
    <t>A109, A113, A97 could not find airship.</t>
  </si>
  <si>
    <t>Rail target</t>
  </si>
  <si>
    <t>2 locomotives damaged.  A97, A113, A109 flew defense with 2 army fliers.</t>
  </si>
  <si>
    <t>Kumbor? Castelnuovo?</t>
  </si>
  <si>
    <t>Gusty with low clouds. 1 EA flew against a rock N of Castelnuovo; 3 other planes [presumably English] crashed on Plateau Crkvice.  All EA apparently lost due to weather rather than Austrian defenses.</t>
  </si>
  <si>
    <t>No damage.  A81 flew defense</t>
  </si>
  <si>
    <t>Based on the order in which the events of the day are listed, it appears that midnight was 0000 hours, not 2400 hours.</t>
  </si>
  <si>
    <r>
      <t xml:space="preserve">hospital ship </t>
    </r>
    <r>
      <rPr>
        <i/>
        <sz val="11"/>
        <color theme="1"/>
        <rFont val="Calibri"/>
        <family val="2"/>
        <scheme val="minor"/>
      </rPr>
      <t>Baron Call</t>
    </r>
  </si>
  <si>
    <t>City and Air Station</t>
  </si>
  <si>
    <t>Hangar with A72 burned, German mail plane "1833" damaged, 2nd hangar partly burned. Most of the dead were Italian POWs.</t>
  </si>
  <si>
    <t>Situation rather unclear; 6 K-planes may have dropped bombs or maybe 4 did. K392 made an emergency landing but cause is not clear.</t>
  </si>
  <si>
    <t>A76, A84, A109, A112, A113 flew defense w/o success.</t>
  </si>
  <si>
    <t>Airship driven off by defensive artillery fire - did not drop any bombs.</t>
  </si>
  <si>
    <t>Little damage.  First was a group of 9 planes, then later one more.</t>
  </si>
  <si>
    <t>Heavy defensive fire.  K404, K407 towed after emergency landings. One additional  uncounted FB, K386, could not get off the water to join this raid.</t>
  </si>
  <si>
    <t>No damage.  2 waves of Italian planes: 8 planes dropped 5 bombs &amp; leaflets; another 8 dropped 14 bombs.  A109, A113, A97, A80 flew defense</t>
  </si>
  <si>
    <t>The 7 bombs landed inland.</t>
  </si>
  <si>
    <t>K391 did not return and don't know why; K398 made emergency landing before bombing, later towed by tender</t>
  </si>
  <si>
    <t>Naval Air Station</t>
  </si>
  <si>
    <t>No damage.  Fired at naval air station from 400 - 1000 meters height.</t>
  </si>
  <si>
    <t>HQ barracks</t>
  </si>
  <si>
    <t>"Casa bianca di Piave" storage yard</t>
  </si>
  <si>
    <t>Attack by K322 &amp; K397</t>
  </si>
  <si>
    <t>K322 &amp; K397 attacked.  K322 had to be towed later.</t>
  </si>
  <si>
    <t>HQ camp</t>
  </si>
  <si>
    <t>Short air combat with A-H fighters (NFI).</t>
  </si>
  <si>
    <t>8 of the 16 bombs were duds.</t>
  </si>
  <si>
    <t>air station?</t>
  </si>
  <si>
    <t>Bomb hits on private houses.  Planes bombed from 5000 meters.  One J plane flew defense.</t>
  </si>
  <si>
    <t>No property damage.  J21, J24, J25 &amp; an army plane flew defense; the latter shot down one plane.</t>
  </si>
  <si>
    <t>Medua is San Giovanni di Medua, between Antivari &amp; Durazzo in the Drin Gulf.</t>
  </si>
  <si>
    <t>Menders (near)</t>
  </si>
  <si>
    <t>R28 accompanied a convoy and made several attacks on a sub w/o success.  Schupita, p.81, lists no bombs carried by R.25-R.48 flying boats, so these were almost certainly MG attacks.</t>
  </si>
  <si>
    <t>Prob. 0</t>
  </si>
  <si>
    <t>Austrian landplane forced 2 EA down; these were towed by an enemy torpedo boat.  (Can't tell if there were additional A-H defense sorties.)</t>
  </si>
  <si>
    <t>Hangar destroyed.</t>
  </si>
  <si>
    <t>K400 &amp; K318 attacked Valona.  Accompanied by "army plane'; can't tell if it dropped bombs.</t>
  </si>
  <si>
    <t>No damage. Can't tell if there was any aerial defense or not.</t>
  </si>
  <si>
    <t>Also on this date there was an active enemy air operation near Caorle.</t>
  </si>
  <si>
    <t>Camp of Huts</t>
  </si>
  <si>
    <t>presumably camp of huts</t>
  </si>
  <si>
    <t>K397, K377, K421</t>
  </si>
  <si>
    <t>K241, K242 did recon as far as Piave River, then dropped 2 bombs on Valle Bardella.</t>
  </si>
  <si>
    <t>K341, K242, K377, K397</t>
  </si>
  <si>
    <t>Planes driven off by unspecified defensive measures.</t>
  </si>
  <si>
    <t>A-H defensive planes were too slow to help.</t>
  </si>
  <si>
    <t>Hangar hit; 1 FB badly damaged, 1 lightly damaged.  Air combat by u/k # of defensive planes.</t>
  </si>
  <si>
    <t>airfield, HQ</t>
  </si>
  <si>
    <t>Skumbi (near)</t>
  </si>
  <si>
    <t>K239, K318,  K400 conducted raid and strafed enemy positions.  K400 made emergency landing near Kp Pali.  Am assuming it was not due to enemy action but can't be certain. Skumbi is a river that empties into the Adriatic 15-20 miles S of Durazzo; Kp Pali is 5 miles up the coast from Durazzo.</t>
  </si>
  <si>
    <t>K318 crashed. Other two FBs in raid were K244, K239.  (Durazzo is occupied &amp; on fire everywhere.)</t>
  </si>
  <si>
    <t>Ismir River bridges, camp/depot</t>
  </si>
  <si>
    <t>K238, K239, K237, K178, K400.  This is the area around Tirana, Albania.  Preza is now Prezâ.</t>
  </si>
  <si>
    <t>Ismir bridges, tent camps</t>
  </si>
  <si>
    <t xml:space="preserve">K332, K329, K244, K178, K400.  </t>
  </si>
  <si>
    <t xml:space="preserve">K322, K244, K400.  </t>
  </si>
  <si>
    <t>Later</t>
  </si>
  <si>
    <t>Sailboats</t>
  </si>
  <si>
    <t>Sailboats hit.</t>
  </si>
  <si>
    <t>Wied-Palast</t>
  </si>
  <si>
    <t>Larger enemy air attack supported by heavy naval force.  (Albania is being evacuated.)</t>
  </si>
  <si>
    <t>Year</t>
  </si>
  <si>
    <t>Summary of Total Bombing Sorties Flown Against Each Type of Target By Year</t>
  </si>
  <si>
    <t>Total</t>
  </si>
  <si>
    <t>Abbrev- iation</t>
  </si>
  <si>
    <t>Army Targets</t>
  </si>
  <si>
    <t>Aviation Targets</t>
  </si>
  <si>
    <t>Commercial Shipping</t>
  </si>
  <si>
    <t>Naval Vessels</t>
  </si>
  <si>
    <t>Ports (including port cities)</t>
  </si>
  <si>
    <t>Rail Targets</t>
  </si>
  <si>
    <t>Strategic (War Supplying) Industries</t>
  </si>
  <si>
    <t>Multiple Target Types</t>
  </si>
  <si>
    <t>Kovaci is a couple miles inland and a couple miles N of Montenegrin Army HQ, so it seems likely they were attacking its Army.</t>
  </si>
  <si>
    <t>at the en</t>
  </si>
  <si>
    <t>This was out of order in the war diary and may have actually occurred on 26 or 27 Nov.  Volovica is on the coast and is the site of a lighthouse -- because of the uncertainties of the intended target, am making the Target Type "Other".</t>
  </si>
  <si>
    <t>L97 made emergency landing at mouth of Piave (not entirely clear but presumably not due to enemy action) and plane was destroyed; L85 was shot down and pilot &amp; observer KIA.  Treviso is inland and about 20 km N of Venice.  Can't tell what they were bombing (City? RRs? Italian army facility?), so I'm calling this "Other".</t>
  </si>
  <si>
    <t>total distance flown=720 km (incl. recon on Corfu).  No clue as to what they were bombing in the instep of the Italian boot -- not near any body of water.  Marking Target Type as "Other".</t>
  </si>
  <si>
    <t xml:space="preserve">P, AT </t>
  </si>
  <si>
    <t>Codigoro is S of Venice &amp; a little inland.  Can't tell what they were bombing so am marking Target Type as "Other".</t>
  </si>
  <si>
    <t>Probably also electricity works</t>
  </si>
  <si>
    <t>These are small localities in the Isonzo River basin where it empties into the northern Adriatic.  Some of this might be attacking the Italian army, but Sdobba is close enough to the Sea to be called a port, hence I'm calling this "Multiple" targets.</t>
  </si>
  <si>
    <t>Tremiti-Varanosee</t>
  </si>
  <si>
    <t>Grado port</t>
  </si>
  <si>
    <t>Attack with 6 flying boats from Trieste, 13 from Pola, and 2 from Parenzo.  FBs from Trieste &amp; Pola dropped 3000 kg total; am estimating that the weight was divided equally between them based on their # of planes.</t>
  </si>
  <si>
    <t>For the Target Type, I'm assuming "Villa Vicenta" means "Villa Vicentina"</t>
  </si>
  <si>
    <t>Can't find Galometta but Sdobba appears to be a Port</t>
  </si>
  <si>
    <t>Tremiti is an island; can't find Varanosee.  Making Target Type O (Other/Unknown)</t>
  </si>
  <si>
    <t>Pontelagoscuro is an inland town on the Po River</t>
  </si>
  <si>
    <t>target? 2 heavy &amp; 6 light bombs.  Calling it Target Type O for "Other/Unknown".</t>
  </si>
  <si>
    <t>Am assuming they were bombing port-like facilities on these islands</t>
  </si>
  <si>
    <t>A, R</t>
  </si>
  <si>
    <t>Quarter</t>
  </si>
  <si>
    <t>Bombing Sorties</t>
  </si>
  <si>
    <t>14 Q4</t>
  </si>
  <si>
    <t>14 Q3</t>
  </si>
  <si>
    <t>15 Q1</t>
  </si>
  <si>
    <t>15 Q2</t>
  </si>
  <si>
    <t>15 Q3</t>
  </si>
  <si>
    <t>15 Q4</t>
  </si>
  <si>
    <t>16 Q1</t>
  </si>
  <si>
    <t>16 Q2</t>
  </si>
  <si>
    <t>16 Q3</t>
  </si>
  <si>
    <t>16 Q4</t>
  </si>
  <si>
    <t>17 Q1</t>
  </si>
  <si>
    <t>17 Q2</t>
  </si>
  <si>
    <t>17 Q3</t>
  </si>
  <si>
    <t>17 Q4</t>
  </si>
  <si>
    <t>18 Q1</t>
  </si>
  <si>
    <t>18 Q2</t>
  </si>
  <si>
    <t>18 Q3</t>
  </si>
  <si>
    <t>18 Q4</t>
  </si>
  <si>
    <t>Other/Unknown</t>
  </si>
  <si>
    <t>Aircraft Losses or Damage Over Time</t>
  </si>
  <si>
    <t>Total Sorties</t>
  </si>
  <si>
    <t>AUG1914-22MAY1915</t>
  </si>
  <si>
    <t>23MAY1915-1916</t>
  </si>
  <si>
    <t>Bombers Lost to Enemy Action</t>
  </si>
  <si>
    <t>Lost to Mech or WX Trouble</t>
  </si>
  <si>
    <t>Damaged by Enemy but Recovered</t>
  </si>
  <si>
    <t>Recovered after Mech or WX Trouble</t>
  </si>
  <si>
    <t>Percentages:</t>
  </si>
  <si>
    <t xml:space="preserve">  Bombers Lost to Enemy Action</t>
  </si>
  <si>
    <t xml:space="preserve">  Lost to Mech or WX Trouble</t>
  </si>
  <si>
    <t xml:space="preserve">  Damaged by Enemy but Recovered</t>
  </si>
  <si>
    <t xml:space="preserve">  Recovered after Mech or WX Trouble</t>
  </si>
  <si>
    <t xml:space="preserve"> </t>
  </si>
  <si>
    <t>23MAY-31DEC 1915</t>
  </si>
  <si>
    <t>L59 missing; both Seeflieger captured by British sub B2. IT IS POSSIBLE THAT L59 WAS LOST TO MECHANICAL TROUBLE &amp; THEN THE CREW WAS CAPTURED WHILE ADRIFT RATHER THAN BEING SHOT DOWN AND THEN CAPTURED.</t>
  </si>
  <si>
    <t xml:space="preserve"> 2000 - 2130</t>
  </si>
  <si>
    <t>"with 150kg bombs"; K207 shot down, crew POW; K193 &amp; K223 unknown fate; K193 &amp; bodies washed ashore on Italian coast.  Italian source in Ciglic, p.80-82: attack was from 2000 to 2130. Mentioned finding 2 incendiaries and one 150kg bomb unexploded.  Summary of bomb damage: AA battery hit with 2 dead &amp; 2 wounded but no damage to the guns;  MG pit in a house hit &amp; destroyed w/ 13 soldiers injured; steam boat sunk by 1 bomb killing a fireman &amp; injuring a sailor, also damaging cruiser RN Pisa and causing lots of water to rush in; (on Pisa was 1 dead and 1 wounded by AA shrapnel); minor damage to a floating dock. Total: 4 dead &amp; 17 wounded.  2753 shells fired by AA with another ~600 fired from ships. Ciglic, 82-83, says K307 (not 207) landed at sea due to a cracked water jacket (doesn't mention AA fire) &amp; crew captured; shows photos of it (incl. serial number 307) brought into Brinidisi Harbor.</t>
  </si>
  <si>
    <t>INTRODUCTION</t>
  </si>
  <si>
    <r>
      <rPr>
        <i/>
        <sz val="11"/>
        <color theme="1"/>
        <rFont val="Calibri"/>
        <family val="2"/>
        <scheme val="minor"/>
      </rPr>
      <t>Die k.u.k. Seeflieger: Chronik und Dokumentation der österreichisch-ungarischen Marineluftwaffe 1911-1918</t>
    </r>
    <r>
      <rPr>
        <sz val="11"/>
        <color theme="1"/>
        <rFont val="Calibri"/>
        <family val="2"/>
        <scheme val="minor"/>
      </rPr>
      <t xml:space="preserve">.  This essential work on the Austro-Hungarian navy, officially  </t>
    </r>
  </si>
  <si>
    <r>
      <t xml:space="preserve">called the </t>
    </r>
    <r>
      <rPr>
        <i/>
        <sz val="11"/>
        <color theme="1"/>
        <rFont val="Calibri"/>
        <family val="2"/>
        <scheme val="minor"/>
      </rPr>
      <t xml:space="preserve">k.u.k. Kriegsmarine </t>
    </r>
    <r>
      <rPr>
        <sz val="11"/>
        <color theme="1"/>
        <rFont val="Calibri"/>
        <family val="2"/>
        <scheme val="minor"/>
      </rPr>
      <t xml:space="preserve">(imperial and royal Navy), includes a nearly-complete transcription of the flying-boat bases' war diaries.  </t>
    </r>
  </si>
  <si>
    <t xml:space="preserve">of attacks against Italian troops and army installations, particularly in the Battles of the Isonzo.  </t>
  </si>
  <si>
    <t>WORKSHEETS</t>
  </si>
  <si>
    <t>You can access each of the worksheets by clicking on the tab at the bottom.  The main database for the Flying Boat bombing raids is "Aust. FB Raids".</t>
  </si>
  <si>
    <t>"FB Lost &amp; Damaged" gives annual summaries of the many things that happened to Flying Boats, whether they were turned back by mechanical problems or weather or were shot down, etc.</t>
  </si>
  <si>
    <t>"Bombing Sorties by Qtr" simply totals the number of sorties by three-month period.</t>
  </si>
  <si>
    <t>"Summary" gives annual summaries of bombing sorties by type of targets.  (A sortie is one takeoff by one aircraft.)</t>
  </si>
  <si>
    <t>against other Austro-Hungarian Empire targets that would not be recorded here.)</t>
  </si>
  <si>
    <t xml:space="preserve">"Allied Air Raids" are air raids against Austrian naval bases with flying boats -- these were mentioned in the war diary quoted by Schupita.  (Of course, there were many Allied bombing raids </t>
  </si>
  <si>
    <t>The A-H flying boats in the Adriatic had a number of different missions, including reconnaissance, naval gunfire adjustment, search &amp; rescue, intercepting enemy planes, etc., but this database</t>
  </si>
  <si>
    <t>This database of 338 Austro-Hungarian flying boat  raids in the Adriatic is the joint work of Steve Suddaby and Kimball Worcester.  It is based on Peter Schupita's 1983 history,</t>
  </si>
  <si>
    <t xml:space="preserve">covers only their bombing missions against land and naval targets.  Although they did bombing missions against Italian ports (especially Venice) and other inland cities, they made a surprising number </t>
  </si>
  <si>
    <t>QUESTIONS?</t>
  </si>
  <si>
    <t>Please contact Steve Suddaby at sbsuddaby54@gmail.com with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</si>
</sst>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409]h:mm\ AM/PM;@"/>
    <numFmt numFmtId="166" formatCode="0.0%"/>
  </numFmts>
  <fonts count="25"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b/>
      <sz val="11"/>
      <color rgb="FFFF0000"/>
      <name val="Calibri"/>
      <family val="2"/>
      <scheme val="minor"/>
    </font>
    <font>
      <sz val="10"/>
      <color indexed="81"/>
      <name val="Calibri"/>
      <family val="2"/>
    </font>
    <font>
      <b/>
      <sz val="10"/>
      <color indexed="81"/>
      <name val="Calibri"/>
      <family val="2"/>
    </font>
    <font>
      <sz val="11"/>
      <name val="Calibri"/>
      <family val="2"/>
      <scheme val="minor"/>
    </font>
    <font>
      <b/>
      <sz val="9"/>
      <color rgb="FF000000"/>
      <name val="Tahoma"/>
      <family val="2"/>
    </font>
    <font>
      <sz val="9"/>
      <color rgb="FF000000"/>
      <name val="Tahoma"/>
      <family val="2"/>
    </font>
    <font>
      <b/>
      <sz val="10"/>
      <color rgb="FF000000"/>
      <name val="Calibri"/>
      <family val="2"/>
    </font>
    <font>
      <sz val="10"/>
      <color rgb="FF000000"/>
      <name val="Calibri"/>
      <family val="2"/>
    </font>
    <font>
      <b/>
      <sz val="9"/>
      <color rgb="FF000000"/>
      <name val="Calibri"/>
      <family val="2"/>
    </font>
    <font>
      <sz val="9"/>
      <color rgb="FF000000"/>
      <name val="Calibri"/>
      <family val="2"/>
    </font>
    <font>
      <sz val="10"/>
      <color rgb="FF000000"/>
      <name val="Tahoma"/>
      <family val="2"/>
    </font>
    <font>
      <b/>
      <sz val="10"/>
      <color rgb="FF000000"/>
      <name val="Tahoma"/>
      <family val="2"/>
    </font>
    <font>
      <sz val="9"/>
      <color indexed="81"/>
      <name val="Tahoma"/>
      <charset val="1"/>
    </font>
    <font>
      <b/>
      <sz val="9"/>
      <color indexed="81"/>
      <name val="Tahoma"/>
      <charset val="1"/>
    </font>
    <font>
      <b/>
      <sz val="12"/>
      <color theme="1"/>
      <name val="Calibri"/>
      <family val="2"/>
      <scheme val="minor"/>
    </font>
    <font>
      <b/>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59999389629810485"/>
        <bgColor indexed="64"/>
      </patternFill>
    </fill>
  </fills>
  <borders count="1">
    <border>
      <left/>
      <right/>
      <top/>
      <bottom/>
      <diagonal/>
    </border>
  </borders>
  <cellStyleXfs count="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24" fillId="0" borderId="0" applyFont="0" applyFill="0" applyBorder="0" applyAlignment="0" applyProtection="0"/>
  </cellStyleXfs>
  <cellXfs count="48">
    <xf numFmtId="0" fontId="0" fillId="0" borderId="0" xfId="0"/>
    <xf numFmtId="0" fontId="0" fillId="0" borderId="0" xfId="0" applyAlignment="1">
      <alignment wrapText="1"/>
    </xf>
    <xf numFmtId="14" fontId="0" fillId="0" borderId="0" xfId="0" applyNumberFormat="1"/>
    <xf numFmtId="0" fontId="7" fillId="0" borderId="0" xfId="0" applyFont="1"/>
    <xf numFmtId="0" fontId="0" fillId="0" borderId="0" xfId="0" applyAlignment="1">
      <alignment horizontal="left"/>
    </xf>
    <xf numFmtId="14" fontId="0" fillId="0" borderId="0" xfId="0" applyNumberFormat="1" applyAlignment="1">
      <alignment horizontal="right"/>
    </xf>
    <xf numFmtId="0" fontId="0" fillId="0" borderId="0" xfId="0" applyAlignment="1">
      <alignment horizontal="right"/>
    </xf>
    <xf numFmtId="0" fontId="0" fillId="2" borderId="0" xfId="0" applyFill="1"/>
    <xf numFmtId="14" fontId="7" fillId="0" borderId="0" xfId="0" applyNumberFormat="1" applyFont="1" applyAlignment="1">
      <alignment horizontal="right"/>
    </xf>
    <xf numFmtId="49" fontId="0" fillId="0" borderId="0" xfId="0" applyNumberFormat="1" applyAlignment="1">
      <alignment horizontal="right"/>
    </xf>
    <xf numFmtId="0" fontId="3" fillId="0" borderId="0" xfId="0" applyFont="1" applyAlignment="1">
      <alignment horizontal="left" wrapText="1"/>
    </xf>
    <xf numFmtId="14" fontId="0" fillId="3" borderId="0" xfId="0" applyNumberFormat="1" applyFill="1"/>
    <xf numFmtId="0" fontId="0" fillId="3" borderId="0" xfId="0" applyFill="1"/>
    <xf numFmtId="0" fontId="0" fillId="4" borderId="0" xfId="0" applyFill="1" applyAlignment="1">
      <alignment wrapText="1"/>
    </xf>
    <xf numFmtId="0" fontId="0" fillId="4" borderId="0" xfId="0" applyFill="1"/>
    <xf numFmtId="0" fontId="8" fillId="0" borderId="0" xfId="0" applyFont="1"/>
    <xf numFmtId="14" fontId="0" fillId="2" borderId="0" xfId="0" applyNumberFormat="1" applyFill="1"/>
    <xf numFmtId="0" fontId="11" fillId="4" borderId="0" xfId="0" applyFont="1" applyFill="1"/>
    <xf numFmtId="0" fontId="11" fillId="0" borderId="0" xfId="0" applyFont="1"/>
    <xf numFmtId="14" fontId="11" fillId="0" borderId="0" xfId="0" applyNumberFormat="1" applyFont="1"/>
    <xf numFmtId="0" fontId="8" fillId="2" borderId="0" xfId="0" applyFont="1" applyFill="1"/>
    <xf numFmtId="0" fontId="8" fillId="4" borderId="0" xfId="0" applyFont="1" applyFill="1" applyAlignment="1">
      <alignment horizontal="center"/>
    </xf>
    <xf numFmtId="0" fontId="0" fillId="4" borderId="0" xfId="0" applyFill="1" applyAlignment="1">
      <alignment horizontal="center"/>
    </xf>
    <xf numFmtId="0" fontId="0" fillId="5" borderId="0" xfId="0" applyFill="1"/>
    <xf numFmtId="16" fontId="0" fillId="4" borderId="0" xfId="0" applyNumberFormat="1" applyFill="1"/>
    <xf numFmtId="0" fontId="4" fillId="0" borderId="0" xfId="0" applyFont="1"/>
    <xf numFmtId="164" fontId="0" fillId="0" borderId="0" xfId="0" applyNumberFormat="1" applyAlignment="1">
      <alignment wrapText="1"/>
    </xf>
    <xf numFmtId="164" fontId="0" fillId="0" borderId="0" xfId="0" applyNumberFormat="1"/>
    <xf numFmtId="164" fontId="7" fillId="0" borderId="0" xfId="0" applyNumberFormat="1" applyFont="1"/>
    <xf numFmtId="164" fontId="0" fillId="3" borderId="0" xfId="0" applyNumberFormat="1" applyFill="1"/>
    <xf numFmtId="164" fontId="0" fillId="2" borderId="0" xfId="0" applyNumberFormat="1" applyFill="1"/>
    <xf numFmtId="165" fontId="0" fillId="0" borderId="0" xfId="0" applyNumberFormat="1"/>
    <xf numFmtId="14" fontId="7" fillId="0" borderId="0" xfId="0" applyNumberFormat="1" applyFont="1"/>
    <xf numFmtId="0" fontId="7" fillId="4" borderId="0" xfId="0" applyFont="1" applyFill="1"/>
    <xf numFmtId="0" fontId="0" fillId="6" borderId="0" xfId="0" applyFill="1"/>
    <xf numFmtId="0" fontId="0" fillId="6" borderId="0" xfId="0" applyFill="1" applyAlignment="1">
      <alignment horizontal="right"/>
    </xf>
    <xf numFmtId="0" fontId="7" fillId="0" borderId="0" xfId="0" applyFont="1" applyAlignment="1">
      <alignment horizontal="right"/>
    </xf>
    <xf numFmtId="0" fontId="0" fillId="0" borderId="0" xfId="0" applyAlignment="1">
      <alignment horizontal="left" wrapText="1"/>
    </xf>
    <xf numFmtId="0" fontId="7" fillId="0" borderId="0" xfId="0" applyFont="1" applyAlignment="1">
      <alignment wrapText="1"/>
    </xf>
    <xf numFmtId="0" fontId="7" fillId="0" borderId="0" xfId="0" applyFont="1" applyAlignment="1">
      <alignment horizontal="left" wrapText="1"/>
    </xf>
    <xf numFmtId="0" fontId="23" fillId="0" borderId="0" xfId="0" applyFont="1"/>
    <xf numFmtId="0" fontId="22" fillId="0" borderId="0" xfId="0" applyFont="1" applyAlignment="1">
      <alignment horizontal="center"/>
    </xf>
    <xf numFmtId="0" fontId="22" fillId="0" borderId="0" xfId="0" applyFont="1" applyAlignment="1">
      <alignment horizontal="center" wrapText="1"/>
    </xf>
    <xf numFmtId="0" fontId="0" fillId="7" borderId="0" xfId="0" applyFill="1" applyAlignment="1">
      <alignment horizontal="left"/>
    </xf>
    <xf numFmtId="14" fontId="0" fillId="7" borderId="0" xfId="0" applyNumberFormat="1" applyFill="1" applyAlignment="1">
      <alignment horizontal="right"/>
    </xf>
    <xf numFmtId="0" fontId="0" fillId="7" borderId="0" xfId="0" applyFill="1"/>
    <xf numFmtId="0" fontId="3" fillId="0" borderId="0" xfId="0" applyFont="1"/>
    <xf numFmtId="166" fontId="0" fillId="0" borderId="0" xfId="7" applyNumberFormat="1" applyFont="1"/>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 name="Percent" xfId="7" builtinId="5"/>
  </cellStyles>
  <dxfs count="0"/>
  <tableStyles count="0" defaultTableStyle="TableStyleMedium2" defaultPivotStyle="PivotStyleLight16"/>
  <colors>
    <mruColors>
      <color rgb="FFF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'Bombing Sorties by Qtr'!$B$1</c:f>
              <c:strCache>
                <c:ptCount val="1"/>
                <c:pt idx="0">
                  <c:v>Bombing Sorties</c:v>
                </c:pt>
              </c:strCache>
            </c:strRef>
          </c:tx>
          <c:spPr>
            <a:solidFill>
              <a:schemeClr val="accent1"/>
            </a:solidFill>
            <a:ln>
              <a:noFill/>
            </a:ln>
            <a:effectLst/>
          </c:spPr>
          <c:invertIfNegative val="0"/>
          <c:cat>
            <c:strRef>
              <c:f>'Bombing Sorties by Qtr'!$A$2:$A$19</c:f>
              <c:strCache>
                <c:ptCount val="18"/>
                <c:pt idx="0">
                  <c:v>14 Q3</c:v>
                </c:pt>
                <c:pt idx="1">
                  <c:v>14 Q4</c:v>
                </c:pt>
                <c:pt idx="2">
                  <c:v>15 Q1</c:v>
                </c:pt>
                <c:pt idx="3">
                  <c:v>15 Q2</c:v>
                </c:pt>
                <c:pt idx="4">
                  <c:v>15 Q3</c:v>
                </c:pt>
                <c:pt idx="5">
                  <c:v>15 Q4</c:v>
                </c:pt>
                <c:pt idx="6">
                  <c:v>16 Q1</c:v>
                </c:pt>
                <c:pt idx="7">
                  <c:v>16 Q2</c:v>
                </c:pt>
                <c:pt idx="8">
                  <c:v>16 Q3</c:v>
                </c:pt>
                <c:pt idx="9">
                  <c:v>16 Q4</c:v>
                </c:pt>
                <c:pt idx="10">
                  <c:v>17 Q1</c:v>
                </c:pt>
                <c:pt idx="11">
                  <c:v>17 Q2</c:v>
                </c:pt>
                <c:pt idx="12">
                  <c:v>17 Q3</c:v>
                </c:pt>
                <c:pt idx="13">
                  <c:v>17 Q4</c:v>
                </c:pt>
                <c:pt idx="14">
                  <c:v>18 Q1</c:v>
                </c:pt>
                <c:pt idx="15">
                  <c:v>18 Q2</c:v>
                </c:pt>
                <c:pt idx="16">
                  <c:v>18 Q3</c:v>
                </c:pt>
                <c:pt idx="17">
                  <c:v>18 Q4</c:v>
                </c:pt>
              </c:strCache>
            </c:strRef>
          </c:cat>
          <c:val>
            <c:numRef>
              <c:f>'Bombing Sorties by Qtr'!$B$2:$B$19</c:f>
              <c:numCache>
                <c:formatCode>General</c:formatCode>
                <c:ptCount val="18"/>
                <c:pt idx="0">
                  <c:v>8</c:v>
                </c:pt>
                <c:pt idx="1">
                  <c:v>34</c:v>
                </c:pt>
                <c:pt idx="2">
                  <c:v>23</c:v>
                </c:pt>
                <c:pt idx="3">
                  <c:v>35</c:v>
                </c:pt>
                <c:pt idx="4">
                  <c:v>47</c:v>
                </c:pt>
                <c:pt idx="5">
                  <c:v>44</c:v>
                </c:pt>
                <c:pt idx="6">
                  <c:v>100</c:v>
                </c:pt>
                <c:pt idx="7">
                  <c:v>90</c:v>
                </c:pt>
                <c:pt idx="8">
                  <c:v>43</c:v>
                </c:pt>
                <c:pt idx="9">
                  <c:v>2</c:v>
                </c:pt>
                <c:pt idx="10">
                  <c:v>35</c:v>
                </c:pt>
                <c:pt idx="11">
                  <c:v>293</c:v>
                </c:pt>
                <c:pt idx="12">
                  <c:v>326</c:v>
                </c:pt>
                <c:pt idx="13">
                  <c:v>83</c:v>
                </c:pt>
                <c:pt idx="14">
                  <c:v>27</c:v>
                </c:pt>
                <c:pt idx="15">
                  <c:v>66</c:v>
                </c:pt>
                <c:pt idx="16">
                  <c:v>58</c:v>
                </c:pt>
                <c:pt idx="17">
                  <c:v>31</c:v>
                </c:pt>
              </c:numCache>
            </c:numRef>
          </c:val>
          <c:extLst xmlns:c16r2="http://schemas.microsoft.com/office/drawing/2015/06/chart">
            <c:ext xmlns:c16="http://schemas.microsoft.com/office/drawing/2014/chart" uri="{C3380CC4-5D6E-409C-BE32-E72D297353CC}">
              <c16:uniqueId val="{00000000-6AC0-4B55-86B3-D60C46132153}"/>
            </c:ext>
          </c:extLst>
        </c:ser>
        <c:dLbls>
          <c:showLegendKey val="0"/>
          <c:showVal val="0"/>
          <c:showCatName val="0"/>
          <c:showSerName val="0"/>
          <c:showPercent val="0"/>
          <c:showBubbleSize val="0"/>
        </c:dLbls>
        <c:gapWidth val="219"/>
        <c:overlap val="-27"/>
        <c:axId val="3494400"/>
        <c:axId val="284737456"/>
      </c:barChart>
      <c:catAx>
        <c:axId val="349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737456"/>
        <c:crosses val="autoZero"/>
        <c:auto val="1"/>
        <c:lblAlgn val="ctr"/>
        <c:lblOffset val="100"/>
        <c:noMultiLvlLbl val="0"/>
      </c:catAx>
      <c:valAx>
        <c:axId val="284737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4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53340</xdr:colOff>
      <xdr:row>5</xdr:row>
      <xdr:rowOff>76200</xdr:rowOff>
    </xdr:from>
    <xdr:to>
      <xdr:col>13</xdr:col>
      <xdr:colOff>358140</xdr:colOff>
      <xdr:row>20</xdr:row>
      <xdr:rowOff>76200</xdr:rowOff>
    </xdr:to>
    <xdr:graphicFrame macro="">
      <xdr:nvGraphicFramePr>
        <xdr:cNvPr id="5" name="Chart 4">
          <a:extLst>
            <a:ext uri="{FF2B5EF4-FFF2-40B4-BE49-F238E27FC236}">
              <a16:creationId xmlns:a16="http://schemas.microsoft.com/office/drawing/2014/main" xmlns="" id="{43F2ABBD-0BC1-16B0-4B75-596E42F23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renom Nom" id="{8A45465F-2A19-45D4-A9BB-CFDDAA342C06}" userId="00d1b2f92a01400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7" dT="2024-08-11T18:54:17.05" personId="{8A45465F-2A19-45D4-A9BB-CFDDAA342C06}" id="{15FCADA5-DD4B-4541-8819-E708A534FAA3}">
    <text>L48 flew one bombing sortie to Venice. There are 3 entries for this, describing the three targets it hit.</text>
  </threadedComment>
  <threadedComment ref="F58" dT="2024-08-11T18:44:17.78" personId="{8A45465F-2A19-45D4-A9BB-CFDDAA342C06}" id="{1CE3E14B-C2E5-4F22-9C94-F9F14EB290B0}">
    <text>L48 flew one bombing sortie to Venice. There are 3 entries for this, describing the three targets it hit.</text>
  </threadedComment>
</ThreadedComments>
</file>

<file path=xl/threadedComments/threadedComment2.xml><?xml version="1.0" encoding="utf-8"?>
<ThreadedComments xmlns="http://schemas.microsoft.com/office/spreadsheetml/2018/threadedcomments" xmlns:x="http://schemas.openxmlformats.org/spreadsheetml/2006/main">
  <threadedComment ref="C5" dT="2024-07-29T20:17:19.19" personId="{8A45465F-2A19-45D4-A9BB-CFDDAA342C06}" id="{C8B8C868-A33E-4DF7-8DE4-00317B07E95B}">
    <text>1 plane bombed both a port &amp; a naval vessel</text>
  </threadedComment>
  <threadedComment ref="C7" dT="2024-07-29T20:18:33.12" personId="{8A45465F-2A19-45D4-A9BB-CFDDAA342C06}" id="{C64A751B-7544-4991-AAB8-6499D48C4B78}">
    <text>1 plane bombed both a port &amp; a naval vessel.</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heetViews>
  <sheetFormatPr defaultRowHeight="15" x14ac:dyDescent="0.25"/>
  <cols>
    <col min="1" max="1" width="175.7109375" customWidth="1"/>
  </cols>
  <sheetData>
    <row r="1" spans="1:1" x14ac:dyDescent="0.25">
      <c r="A1" s="46" t="s">
        <v>1336</v>
      </c>
    </row>
    <row r="2" spans="1:1" x14ac:dyDescent="0.25">
      <c r="A2" t="s">
        <v>1348</v>
      </c>
    </row>
    <row r="3" spans="1:1" x14ac:dyDescent="0.25">
      <c r="A3" t="s">
        <v>1337</v>
      </c>
    </row>
    <row r="4" spans="1:1" x14ac:dyDescent="0.25">
      <c r="A4" t="s">
        <v>1338</v>
      </c>
    </row>
    <row r="6" spans="1:1" x14ac:dyDescent="0.25">
      <c r="A6" t="s">
        <v>1347</v>
      </c>
    </row>
    <row r="7" spans="1:1" x14ac:dyDescent="0.25">
      <c r="A7" t="s">
        <v>1349</v>
      </c>
    </row>
    <row r="8" spans="1:1" x14ac:dyDescent="0.25">
      <c r="A8" t="s">
        <v>1339</v>
      </c>
    </row>
    <row r="11" spans="1:1" x14ac:dyDescent="0.25">
      <c r="A11" s="46" t="s">
        <v>1340</v>
      </c>
    </row>
    <row r="12" spans="1:1" x14ac:dyDescent="0.25">
      <c r="A12" t="s">
        <v>1341</v>
      </c>
    </row>
    <row r="13" spans="1:1" x14ac:dyDescent="0.25">
      <c r="A13" t="s">
        <v>1344</v>
      </c>
    </row>
    <row r="14" spans="1:1" x14ac:dyDescent="0.25">
      <c r="A14" t="s">
        <v>1342</v>
      </c>
    </row>
    <row r="15" spans="1:1" x14ac:dyDescent="0.25">
      <c r="A15" t="s">
        <v>1343</v>
      </c>
    </row>
    <row r="16" spans="1:1" x14ac:dyDescent="0.25">
      <c r="A16" t="s">
        <v>1346</v>
      </c>
    </row>
    <row r="17" spans="1:1" x14ac:dyDescent="0.25">
      <c r="A17" t="s">
        <v>1345</v>
      </c>
    </row>
    <row r="20" spans="1:1" x14ac:dyDescent="0.25">
      <c r="A20" s="46" t="s">
        <v>1350</v>
      </c>
    </row>
    <row r="21" spans="1:1" x14ac:dyDescent="0.25">
      <c r="A21" t="s">
        <v>1351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482"/>
  <sheetViews>
    <sheetView zoomScaleNormal="100" workbookViewId="0">
      <pane xSplit="3" ySplit="1" topLeftCell="D2" activePane="bottomRight" state="frozen"/>
      <selection pane="topRight" activeCell="D1" sqref="D1"/>
      <selection pane="bottomLeft" activeCell="A2" sqref="A2"/>
      <selection pane="bottomRight" activeCell="K2" sqref="K2"/>
    </sheetView>
  </sheetViews>
  <sheetFormatPr defaultColWidth="8.85546875" defaultRowHeight="15" x14ac:dyDescent="0.25"/>
  <cols>
    <col min="1" max="1" width="11.7109375" style="6" customWidth="1"/>
    <col min="3" max="3" width="15" style="1" customWidth="1"/>
    <col min="4" max="4" width="26.85546875" style="1" customWidth="1"/>
    <col min="5" max="5" width="7.140625" customWidth="1"/>
    <col min="6" max="7" width="8.85546875" style="6"/>
    <col min="8" max="8" width="7.42578125" style="6" customWidth="1"/>
    <col min="9" max="9" width="6.42578125" customWidth="1"/>
    <col min="10" max="10" width="9.140625" customWidth="1"/>
    <col min="15" max="15" width="11" customWidth="1"/>
    <col min="16" max="16" width="11.85546875" customWidth="1"/>
    <col min="17" max="17" width="11.28515625" customWidth="1"/>
    <col min="18" max="18" width="106.28515625" style="1" customWidth="1"/>
  </cols>
  <sheetData>
    <row r="1" spans="1:19" s="10" customFormat="1" ht="105" x14ac:dyDescent="0.25">
      <c r="A1" s="10" t="s">
        <v>0</v>
      </c>
      <c r="B1" s="10" t="s">
        <v>6</v>
      </c>
      <c r="C1" s="10" t="s">
        <v>1</v>
      </c>
      <c r="D1" s="10" t="s">
        <v>5</v>
      </c>
      <c r="E1" s="10" t="s">
        <v>2</v>
      </c>
      <c r="F1" s="10" t="s">
        <v>408</v>
      </c>
      <c r="G1" s="10" t="s">
        <v>10</v>
      </c>
      <c r="H1" s="10" t="s">
        <v>3</v>
      </c>
      <c r="I1" s="10" t="s">
        <v>186</v>
      </c>
      <c r="J1" s="10" t="s">
        <v>45</v>
      </c>
      <c r="K1" s="10" t="s">
        <v>21</v>
      </c>
      <c r="L1" s="10" t="s">
        <v>409</v>
      </c>
      <c r="M1" s="10" t="s">
        <v>4</v>
      </c>
      <c r="N1" s="10" t="s">
        <v>7</v>
      </c>
      <c r="O1" s="10" t="s">
        <v>8</v>
      </c>
      <c r="P1" s="10" t="s">
        <v>9</v>
      </c>
      <c r="Q1" s="10" t="s">
        <v>198</v>
      </c>
      <c r="R1" s="10" t="s">
        <v>16</v>
      </c>
      <c r="S1" s="10" t="s">
        <v>1266</v>
      </c>
    </row>
    <row r="2" spans="1:19" x14ac:dyDescent="0.25">
      <c r="A2" s="5">
        <v>5341</v>
      </c>
      <c r="B2" t="s">
        <v>22</v>
      </c>
      <c r="C2" s="1" t="s">
        <v>23</v>
      </c>
      <c r="D2" s="1" t="s">
        <v>24</v>
      </c>
      <c r="E2" t="s">
        <v>100</v>
      </c>
      <c r="F2" s="6">
        <v>1</v>
      </c>
      <c r="G2" s="6" t="s">
        <v>25</v>
      </c>
      <c r="H2" s="6">
        <v>2</v>
      </c>
      <c r="K2">
        <v>0</v>
      </c>
      <c r="L2">
        <v>0</v>
      </c>
      <c r="M2">
        <v>0</v>
      </c>
      <c r="N2">
        <v>0</v>
      </c>
      <c r="O2">
        <v>0</v>
      </c>
      <c r="P2">
        <v>0</v>
      </c>
      <c r="S2">
        <v>1914</v>
      </c>
    </row>
    <row r="3" spans="1:19" ht="30" x14ac:dyDescent="0.25">
      <c r="A3" s="5">
        <v>5342</v>
      </c>
      <c r="B3" t="s">
        <v>22</v>
      </c>
      <c r="C3" s="1" t="s">
        <v>26</v>
      </c>
      <c r="D3" s="1" t="s">
        <v>27</v>
      </c>
      <c r="E3" t="s">
        <v>100</v>
      </c>
      <c r="F3" s="6">
        <v>1</v>
      </c>
      <c r="G3" s="6" t="s">
        <v>25</v>
      </c>
      <c r="K3">
        <v>0</v>
      </c>
      <c r="L3">
        <v>0</v>
      </c>
      <c r="M3">
        <v>0</v>
      </c>
      <c r="N3">
        <v>0</v>
      </c>
      <c r="O3">
        <v>0</v>
      </c>
      <c r="P3">
        <v>0</v>
      </c>
      <c r="S3">
        <v>1914</v>
      </c>
    </row>
    <row r="4" spans="1:19" ht="30" x14ac:dyDescent="0.25">
      <c r="A4" s="5">
        <v>5354</v>
      </c>
      <c r="B4" t="s">
        <v>22</v>
      </c>
      <c r="C4" s="1" t="s">
        <v>23</v>
      </c>
      <c r="E4" t="s">
        <v>100</v>
      </c>
      <c r="F4" s="6">
        <v>1</v>
      </c>
      <c r="G4" s="6" t="s">
        <v>25</v>
      </c>
      <c r="K4">
        <v>0</v>
      </c>
      <c r="L4">
        <v>0</v>
      </c>
      <c r="M4">
        <v>0</v>
      </c>
      <c r="N4">
        <v>0</v>
      </c>
      <c r="O4">
        <v>1</v>
      </c>
      <c r="P4">
        <v>0</v>
      </c>
      <c r="R4" s="1" t="s">
        <v>101</v>
      </c>
      <c r="S4">
        <v>1914</v>
      </c>
    </row>
    <row r="5" spans="1:19" x14ac:dyDescent="0.25">
      <c r="A5" s="5">
        <v>5359</v>
      </c>
      <c r="B5" t="s">
        <v>22</v>
      </c>
      <c r="C5" s="1" t="s">
        <v>28</v>
      </c>
      <c r="D5" s="1" t="s">
        <v>29</v>
      </c>
      <c r="E5" t="s">
        <v>100</v>
      </c>
      <c r="F5" s="6">
        <v>1</v>
      </c>
      <c r="G5" s="6" t="s">
        <v>25</v>
      </c>
      <c r="K5">
        <v>0</v>
      </c>
      <c r="L5">
        <v>0</v>
      </c>
      <c r="M5">
        <v>0</v>
      </c>
      <c r="N5">
        <v>0</v>
      </c>
      <c r="O5">
        <v>0</v>
      </c>
      <c r="P5">
        <v>0</v>
      </c>
      <c r="S5">
        <v>1914</v>
      </c>
    </row>
    <row r="6" spans="1:19" x14ac:dyDescent="0.25">
      <c r="A6" s="5">
        <v>5363</v>
      </c>
      <c r="B6" t="s">
        <v>22</v>
      </c>
      <c r="C6" s="1" t="s">
        <v>30</v>
      </c>
      <c r="D6" s="1" t="s">
        <v>31</v>
      </c>
      <c r="E6" t="s">
        <v>102</v>
      </c>
      <c r="F6" s="6">
        <v>1</v>
      </c>
      <c r="G6" s="6" t="s">
        <v>25</v>
      </c>
      <c r="K6">
        <v>0</v>
      </c>
      <c r="L6">
        <v>0</v>
      </c>
      <c r="M6">
        <v>0</v>
      </c>
      <c r="N6">
        <v>0</v>
      </c>
      <c r="O6">
        <v>0</v>
      </c>
      <c r="P6">
        <v>0</v>
      </c>
      <c r="R6" s="1" t="s">
        <v>32</v>
      </c>
      <c r="S6">
        <v>1914</v>
      </c>
    </row>
    <row r="7" spans="1:19" x14ac:dyDescent="0.25">
      <c r="A7" s="5">
        <v>5365</v>
      </c>
      <c r="B7" t="s">
        <v>22</v>
      </c>
      <c r="C7" s="1" t="s">
        <v>30</v>
      </c>
      <c r="D7" s="1" t="s">
        <v>33</v>
      </c>
      <c r="E7" t="s">
        <v>103</v>
      </c>
      <c r="F7" s="6">
        <v>1</v>
      </c>
      <c r="G7" s="6" t="s">
        <v>25</v>
      </c>
      <c r="K7">
        <v>0</v>
      </c>
      <c r="L7">
        <v>0</v>
      </c>
      <c r="M7">
        <v>0</v>
      </c>
      <c r="N7">
        <v>0</v>
      </c>
      <c r="O7">
        <v>0</v>
      </c>
      <c r="P7">
        <v>0</v>
      </c>
      <c r="S7">
        <v>1914</v>
      </c>
    </row>
    <row r="8" spans="1:19" x14ac:dyDescent="0.25">
      <c r="A8" s="5">
        <v>5367</v>
      </c>
      <c r="B8" t="s">
        <v>22</v>
      </c>
      <c r="C8" s="1" t="s">
        <v>34</v>
      </c>
      <c r="E8" t="s">
        <v>103</v>
      </c>
      <c r="F8" s="6">
        <v>1</v>
      </c>
      <c r="G8" s="6" t="s">
        <v>25</v>
      </c>
      <c r="K8">
        <v>0</v>
      </c>
      <c r="L8">
        <v>0</v>
      </c>
      <c r="M8">
        <v>0</v>
      </c>
      <c r="N8">
        <v>0</v>
      </c>
      <c r="O8">
        <v>0</v>
      </c>
      <c r="P8">
        <v>0</v>
      </c>
      <c r="S8">
        <v>1914</v>
      </c>
    </row>
    <row r="9" spans="1:19" x14ac:dyDescent="0.25">
      <c r="A9" s="5">
        <v>5373</v>
      </c>
      <c r="B9" t="s">
        <v>22</v>
      </c>
      <c r="C9" s="1" t="s">
        <v>109</v>
      </c>
      <c r="E9" t="s">
        <v>103</v>
      </c>
      <c r="F9" s="6">
        <v>1</v>
      </c>
      <c r="G9" s="6" t="s">
        <v>25</v>
      </c>
      <c r="K9">
        <v>0</v>
      </c>
      <c r="L9">
        <v>0</v>
      </c>
      <c r="M9">
        <v>0</v>
      </c>
      <c r="N9">
        <v>0</v>
      </c>
      <c r="O9">
        <v>0</v>
      </c>
      <c r="P9">
        <v>0</v>
      </c>
      <c r="R9" s="1" t="s">
        <v>108</v>
      </c>
      <c r="S9">
        <v>1914</v>
      </c>
    </row>
    <row r="10" spans="1:19" x14ac:dyDescent="0.25">
      <c r="A10" s="5">
        <v>5389</v>
      </c>
      <c r="B10" t="s">
        <v>22</v>
      </c>
      <c r="C10" s="1" t="s">
        <v>34</v>
      </c>
      <c r="E10" t="s">
        <v>103</v>
      </c>
      <c r="F10" s="6">
        <v>1</v>
      </c>
      <c r="G10" s="6" t="s">
        <v>25</v>
      </c>
      <c r="K10">
        <v>0</v>
      </c>
      <c r="L10">
        <v>0</v>
      </c>
      <c r="M10">
        <v>0</v>
      </c>
      <c r="N10">
        <v>0</v>
      </c>
      <c r="O10">
        <v>0</v>
      </c>
      <c r="P10">
        <v>0</v>
      </c>
      <c r="S10">
        <v>1914</v>
      </c>
    </row>
    <row r="11" spans="1:19" x14ac:dyDescent="0.25">
      <c r="A11" s="5">
        <v>5390</v>
      </c>
      <c r="B11" t="s">
        <v>22</v>
      </c>
      <c r="C11" s="1" t="s">
        <v>30</v>
      </c>
      <c r="D11" s="1" t="s">
        <v>35</v>
      </c>
      <c r="E11" t="s">
        <v>104</v>
      </c>
      <c r="F11" s="6">
        <v>2</v>
      </c>
      <c r="G11" s="6" t="s">
        <v>25</v>
      </c>
      <c r="K11">
        <v>0</v>
      </c>
      <c r="L11">
        <v>0</v>
      </c>
      <c r="M11">
        <v>0</v>
      </c>
      <c r="N11">
        <v>0</v>
      </c>
      <c r="O11">
        <v>0</v>
      </c>
      <c r="P11">
        <v>0</v>
      </c>
      <c r="S11">
        <v>1914</v>
      </c>
    </row>
    <row r="12" spans="1:19" x14ac:dyDescent="0.25">
      <c r="A12" s="5">
        <v>5391</v>
      </c>
      <c r="B12" t="s">
        <v>22</v>
      </c>
      <c r="C12" s="1" t="s">
        <v>30</v>
      </c>
      <c r="E12" t="s">
        <v>103</v>
      </c>
      <c r="F12" s="6">
        <v>1</v>
      </c>
      <c r="G12" s="6" t="s">
        <v>25</v>
      </c>
      <c r="K12">
        <v>0</v>
      </c>
      <c r="L12">
        <v>0</v>
      </c>
      <c r="M12">
        <v>0</v>
      </c>
      <c r="N12">
        <v>0</v>
      </c>
      <c r="O12">
        <v>0</v>
      </c>
      <c r="P12">
        <v>0</v>
      </c>
      <c r="S12">
        <v>1914</v>
      </c>
    </row>
    <row r="13" spans="1:19" x14ac:dyDescent="0.25">
      <c r="A13" s="5">
        <v>5396</v>
      </c>
      <c r="B13" t="s">
        <v>22</v>
      </c>
      <c r="C13" s="1" t="s">
        <v>30</v>
      </c>
      <c r="E13" t="s">
        <v>103</v>
      </c>
      <c r="F13" s="6">
        <v>1</v>
      </c>
      <c r="G13" s="6" t="s">
        <v>25</v>
      </c>
      <c r="K13">
        <v>0</v>
      </c>
      <c r="L13">
        <v>0</v>
      </c>
      <c r="M13">
        <v>0</v>
      </c>
      <c r="N13">
        <v>0</v>
      </c>
      <c r="O13">
        <v>0</v>
      </c>
      <c r="P13">
        <v>0</v>
      </c>
      <c r="S13">
        <v>1914</v>
      </c>
    </row>
    <row r="14" spans="1:19" x14ac:dyDescent="0.25">
      <c r="A14" s="5">
        <v>5403</v>
      </c>
      <c r="B14" t="s">
        <v>22</v>
      </c>
      <c r="C14" s="1" t="s">
        <v>36</v>
      </c>
      <c r="D14" s="1" t="s">
        <v>37</v>
      </c>
      <c r="E14" t="s">
        <v>100</v>
      </c>
      <c r="F14" s="6">
        <v>1</v>
      </c>
      <c r="G14" s="6" t="s">
        <v>25</v>
      </c>
      <c r="K14">
        <v>0</v>
      </c>
      <c r="L14">
        <v>0</v>
      </c>
      <c r="M14">
        <v>0</v>
      </c>
      <c r="N14">
        <v>0</v>
      </c>
      <c r="O14">
        <v>0</v>
      </c>
      <c r="P14">
        <v>0</v>
      </c>
      <c r="R14" s="1" t="s">
        <v>38</v>
      </c>
      <c r="S14">
        <v>1914</v>
      </c>
    </row>
    <row r="15" spans="1:19" ht="30" x14ac:dyDescent="0.25">
      <c r="A15" s="5">
        <v>5404</v>
      </c>
      <c r="B15" t="s">
        <v>22</v>
      </c>
      <c r="D15" s="1" t="s">
        <v>39</v>
      </c>
      <c r="E15" t="s">
        <v>105</v>
      </c>
      <c r="F15" s="6">
        <v>1</v>
      </c>
      <c r="G15" s="6" t="s">
        <v>25</v>
      </c>
      <c r="K15">
        <v>0</v>
      </c>
      <c r="L15">
        <v>0</v>
      </c>
      <c r="M15">
        <v>0</v>
      </c>
      <c r="N15">
        <v>0</v>
      </c>
      <c r="O15">
        <v>0</v>
      </c>
      <c r="P15">
        <v>0</v>
      </c>
      <c r="R15" s="1" t="s">
        <v>40</v>
      </c>
      <c r="S15">
        <v>1914</v>
      </c>
    </row>
    <row r="16" spans="1:19" x14ac:dyDescent="0.25">
      <c r="A16" s="5">
        <v>5404</v>
      </c>
      <c r="B16" t="s">
        <v>22</v>
      </c>
      <c r="C16" s="1" t="s">
        <v>30</v>
      </c>
      <c r="D16" s="1" t="s">
        <v>41</v>
      </c>
      <c r="E16" t="s">
        <v>103</v>
      </c>
      <c r="F16" s="6">
        <v>2</v>
      </c>
      <c r="G16" s="6" t="s">
        <v>25</v>
      </c>
      <c r="K16">
        <v>0</v>
      </c>
      <c r="L16">
        <v>0</v>
      </c>
      <c r="M16">
        <v>0</v>
      </c>
      <c r="N16">
        <v>0</v>
      </c>
      <c r="O16">
        <v>0</v>
      </c>
      <c r="P16">
        <v>0</v>
      </c>
      <c r="R16" s="1" t="s">
        <v>42</v>
      </c>
      <c r="S16">
        <v>1914</v>
      </c>
    </row>
    <row r="17" spans="1:19" ht="30" x14ac:dyDescent="0.25">
      <c r="A17" s="5">
        <v>5410</v>
      </c>
      <c r="B17" t="s">
        <v>22</v>
      </c>
      <c r="C17" s="1" t="s">
        <v>30</v>
      </c>
      <c r="D17" s="1" t="s">
        <v>43</v>
      </c>
      <c r="E17" t="s">
        <v>103</v>
      </c>
      <c r="F17" s="6">
        <v>3</v>
      </c>
      <c r="G17" s="6" t="s">
        <v>25</v>
      </c>
      <c r="H17" s="6">
        <v>10</v>
      </c>
      <c r="K17">
        <v>0</v>
      </c>
      <c r="L17">
        <v>0</v>
      </c>
      <c r="M17">
        <v>0</v>
      </c>
      <c r="N17">
        <v>0</v>
      </c>
      <c r="O17">
        <v>0</v>
      </c>
      <c r="P17">
        <v>0</v>
      </c>
      <c r="R17" s="1" t="s">
        <v>44</v>
      </c>
      <c r="S17">
        <v>1914</v>
      </c>
    </row>
    <row r="18" spans="1:19" ht="30" x14ac:dyDescent="0.25">
      <c r="A18" s="5">
        <v>5418</v>
      </c>
      <c r="B18" t="s">
        <v>22</v>
      </c>
      <c r="C18" s="1" t="s">
        <v>26</v>
      </c>
      <c r="D18" s="1" t="s">
        <v>27</v>
      </c>
      <c r="E18" t="s">
        <v>100</v>
      </c>
      <c r="F18" s="6">
        <v>1</v>
      </c>
      <c r="G18" s="6" t="s">
        <v>25</v>
      </c>
      <c r="K18">
        <v>0</v>
      </c>
      <c r="L18">
        <v>0</v>
      </c>
      <c r="M18">
        <v>0</v>
      </c>
      <c r="N18">
        <v>0</v>
      </c>
      <c r="O18">
        <v>0</v>
      </c>
      <c r="P18">
        <v>0</v>
      </c>
      <c r="S18">
        <v>1914</v>
      </c>
    </row>
    <row r="19" spans="1:19" s="4" customFormat="1" x14ac:dyDescent="0.25">
      <c r="A19" s="5">
        <v>5419</v>
      </c>
      <c r="B19" s="4" t="s">
        <v>22</v>
      </c>
      <c r="C19" s="37"/>
      <c r="D19" s="37" t="s">
        <v>35</v>
      </c>
      <c r="E19" s="4" t="s">
        <v>104</v>
      </c>
      <c r="F19" s="6">
        <v>3</v>
      </c>
      <c r="G19" s="6" t="s">
        <v>25</v>
      </c>
      <c r="H19" s="6">
        <v>10</v>
      </c>
      <c r="K19" s="6">
        <v>0</v>
      </c>
      <c r="L19" s="6">
        <v>0</v>
      </c>
      <c r="M19" s="6">
        <v>0</v>
      </c>
      <c r="N19" s="6">
        <v>0</v>
      </c>
      <c r="O19" s="6">
        <v>0</v>
      </c>
      <c r="P19" s="6">
        <v>0</v>
      </c>
      <c r="R19" s="37"/>
      <c r="S19">
        <v>1914</v>
      </c>
    </row>
    <row r="20" spans="1:19" s="4" customFormat="1" x14ac:dyDescent="0.25">
      <c r="A20" s="5">
        <v>5419</v>
      </c>
      <c r="B20" s="4" t="s">
        <v>22</v>
      </c>
      <c r="C20" s="1" t="s">
        <v>30</v>
      </c>
      <c r="D20" s="1"/>
      <c r="E20" t="s">
        <v>103</v>
      </c>
      <c r="F20" s="6">
        <v>1</v>
      </c>
      <c r="G20" s="6" t="s">
        <v>25</v>
      </c>
      <c r="H20" s="6"/>
      <c r="I20"/>
      <c r="J20"/>
      <c r="K20">
        <v>0</v>
      </c>
      <c r="L20">
        <v>0</v>
      </c>
      <c r="M20">
        <v>0</v>
      </c>
      <c r="N20">
        <v>0</v>
      </c>
      <c r="O20">
        <v>0</v>
      </c>
      <c r="P20">
        <v>0</v>
      </c>
      <c r="R20" s="37" t="s">
        <v>314</v>
      </c>
      <c r="S20">
        <v>1914</v>
      </c>
    </row>
    <row r="21" spans="1:19" s="4" customFormat="1" x14ac:dyDescent="0.25">
      <c r="A21" s="5">
        <v>5420</v>
      </c>
      <c r="B21" s="4" t="s">
        <v>22</v>
      </c>
      <c r="C21" s="37"/>
      <c r="D21" s="37" t="s">
        <v>66</v>
      </c>
      <c r="E21" s="4" t="s">
        <v>105</v>
      </c>
      <c r="F21" s="6">
        <v>1</v>
      </c>
      <c r="G21" s="6" t="s">
        <v>48</v>
      </c>
      <c r="H21" s="6">
        <v>3</v>
      </c>
      <c r="K21" s="6">
        <v>0</v>
      </c>
      <c r="L21" s="6">
        <v>0</v>
      </c>
      <c r="M21" s="6">
        <v>0</v>
      </c>
      <c r="N21" s="6">
        <v>0</v>
      </c>
      <c r="O21" s="6">
        <v>0</v>
      </c>
      <c r="P21" s="6">
        <v>0</v>
      </c>
      <c r="R21" s="37" t="s">
        <v>224</v>
      </c>
      <c r="S21">
        <v>1914</v>
      </c>
    </row>
    <row r="22" spans="1:19" x14ac:dyDescent="0.25">
      <c r="A22" s="5">
        <v>5420</v>
      </c>
      <c r="B22" s="4" t="s">
        <v>22</v>
      </c>
      <c r="C22" s="1" t="s">
        <v>226</v>
      </c>
      <c r="D22" s="37" t="s">
        <v>225</v>
      </c>
      <c r="E22" s="4" t="s">
        <v>107</v>
      </c>
      <c r="F22" s="6">
        <v>2</v>
      </c>
      <c r="G22" s="6" t="s">
        <v>25</v>
      </c>
      <c r="H22" s="6">
        <v>4</v>
      </c>
      <c r="K22" s="6">
        <v>0</v>
      </c>
      <c r="L22" s="6">
        <v>0</v>
      </c>
      <c r="M22" s="6">
        <v>0</v>
      </c>
      <c r="N22" s="6">
        <v>0</v>
      </c>
      <c r="O22" s="6">
        <v>0</v>
      </c>
      <c r="P22" s="6">
        <v>0</v>
      </c>
      <c r="R22" s="1" t="s">
        <v>316</v>
      </c>
      <c r="S22">
        <v>1914</v>
      </c>
    </row>
    <row r="23" spans="1:19" x14ac:dyDescent="0.25">
      <c r="A23" s="5">
        <v>5420</v>
      </c>
      <c r="B23" s="4" t="s">
        <v>22</v>
      </c>
      <c r="C23" s="1" t="s">
        <v>226</v>
      </c>
      <c r="D23" s="37"/>
      <c r="E23" s="4" t="s">
        <v>103</v>
      </c>
      <c r="F23" s="6">
        <v>3</v>
      </c>
      <c r="G23" s="6" t="s">
        <v>25</v>
      </c>
      <c r="K23" s="6">
        <v>0</v>
      </c>
      <c r="L23" s="6">
        <v>0</v>
      </c>
      <c r="M23" s="6">
        <v>0</v>
      </c>
      <c r="N23" s="6">
        <v>0</v>
      </c>
      <c r="O23" s="6">
        <v>0</v>
      </c>
      <c r="P23" s="6">
        <v>0</v>
      </c>
      <c r="R23" s="37" t="s">
        <v>315</v>
      </c>
      <c r="S23">
        <v>1914</v>
      </c>
    </row>
    <row r="24" spans="1:19" x14ac:dyDescent="0.25">
      <c r="A24" s="5">
        <v>5428</v>
      </c>
      <c r="B24" s="4" t="s">
        <v>22</v>
      </c>
      <c r="C24" s="1" t="s">
        <v>226</v>
      </c>
      <c r="D24" s="37"/>
      <c r="E24" s="4" t="s">
        <v>103</v>
      </c>
      <c r="F24" s="6">
        <v>1</v>
      </c>
      <c r="G24" s="6" t="s">
        <v>25</v>
      </c>
      <c r="K24" s="6">
        <v>0</v>
      </c>
      <c r="L24" s="6">
        <v>0</v>
      </c>
      <c r="M24" s="6">
        <v>0</v>
      </c>
      <c r="N24" s="6">
        <v>0</v>
      </c>
      <c r="O24" s="6">
        <v>0</v>
      </c>
      <c r="P24" s="6">
        <v>0</v>
      </c>
      <c r="Q24" t="s">
        <v>75</v>
      </c>
      <c r="R24" s="1" t="s">
        <v>227</v>
      </c>
      <c r="S24">
        <v>1914</v>
      </c>
    </row>
    <row r="25" spans="1:19" ht="30" x14ac:dyDescent="0.25">
      <c r="A25" s="5">
        <v>5429</v>
      </c>
      <c r="B25" s="4" t="s">
        <v>22</v>
      </c>
      <c r="C25" s="1" t="s">
        <v>228</v>
      </c>
      <c r="D25" s="37" t="s">
        <v>317</v>
      </c>
      <c r="E25" s="4" t="s">
        <v>229</v>
      </c>
      <c r="F25" s="6">
        <v>1</v>
      </c>
      <c r="G25" s="6" t="s">
        <v>25</v>
      </c>
      <c r="K25" s="6">
        <v>0</v>
      </c>
      <c r="L25" s="6">
        <v>0</v>
      </c>
      <c r="M25" s="6">
        <v>0</v>
      </c>
      <c r="N25" s="6">
        <v>0</v>
      </c>
      <c r="O25" s="6">
        <v>0</v>
      </c>
      <c r="P25" s="6">
        <v>0</v>
      </c>
      <c r="R25" s="37" t="s">
        <v>1279</v>
      </c>
      <c r="S25">
        <v>1914</v>
      </c>
    </row>
    <row r="26" spans="1:19" x14ac:dyDescent="0.25">
      <c r="A26" s="5">
        <v>5448</v>
      </c>
      <c r="B26" s="4" t="s">
        <v>22</v>
      </c>
      <c r="D26" s="37" t="s">
        <v>231</v>
      </c>
      <c r="E26" s="4" t="s">
        <v>105</v>
      </c>
      <c r="F26" s="6">
        <v>1</v>
      </c>
      <c r="G26" s="6" t="s">
        <v>25</v>
      </c>
      <c r="H26" s="6">
        <v>2</v>
      </c>
      <c r="J26">
        <v>50</v>
      </c>
      <c r="K26" s="6">
        <v>0</v>
      </c>
      <c r="L26" s="6">
        <v>0</v>
      </c>
      <c r="M26" s="6">
        <v>0</v>
      </c>
      <c r="N26" s="6">
        <v>0</v>
      </c>
      <c r="O26" s="6">
        <v>0</v>
      </c>
      <c r="P26" s="6">
        <v>0</v>
      </c>
      <c r="R26" s="37" t="s">
        <v>319</v>
      </c>
      <c r="S26">
        <v>1914</v>
      </c>
    </row>
    <row r="27" spans="1:19" ht="30" x14ac:dyDescent="0.25">
      <c r="A27" s="5">
        <v>5449</v>
      </c>
      <c r="B27" s="4" t="s">
        <v>22</v>
      </c>
      <c r="C27" s="1" t="s">
        <v>232</v>
      </c>
      <c r="D27" s="37" t="s">
        <v>233</v>
      </c>
      <c r="E27" s="4" t="s">
        <v>100</v>
      </c>
      <c r="F27" s="6">
        <v>2</v>
      </c>
      <c r="G27" s="6" t="s">
        <v>25</v>
      </c>
      <c r="H27" s="6">
        <v>7</v>
      </c>
      <c r="K27" s="6">
        <v>0</v>
      </c>
      <c r="L27" s="6">
        <v>0</v>
      </c>
      <c r="M27" s="6">
        <v>0</v>
      </c>
      <c r="N27" s="6">
        <v>0</v>
      </c>
      <c r="O27" s="6">
        <v>0</v>
      </c>
      <c r="P27" s="6">
        <v>0</v>
      </c>
      <c r="R27" s="37" t="s">
        <v>320</v>
      </c>
      <c r="S27">
        <v>1914</v>
      </c>
    </row>
    <row r="28" spans="1:19" ht="30" x14ac:dyDescent="0.25">
      <c r="A28" s="5">
        <v>5450</v>
      </c>
      <c r="B28" s="4" t="s">
        <v>22</v>
      </c>
      <c r="C28" s="1" t="s">
        <v>234</v>
      </c>
      <c r="D28" s="37"/>
      <c r="E28" s="43" t="s">
        <v>100</v>
      </c>
      <c r="F28" s="6">
        <v>1</v>
      </c>
      <c r="G28" s="6" t="s">
        <v>25</v>
      </c>
      <c r="K28" s="6">
        <v>0</v>
      </c>
      <c r="L28" s="6">
        <v>0</v>
      </c>
      <c r="M28" s="6">
        <v>0</v>
      </c>
      <c r="N28" s="6">
        <v>0</v>
      </c>
      <c r="O28" s="6">
        <v>0</v>
      </c>
      <c r="P28" s="6">
        <v>0</v>
      </c>
      <c r="R28" s="37" t="s">
        <v>1278</v>
      </c>
      <c r="S28">
        <v>1914</v>
      </c>
    </row>
    <row r="29" spans="1:19" x14ac:dyDescent="0.25">
      <c r="A29" s="5">
        <v>5450</v>
      </c>
      <c r="B29" s="4" t="s">
        <v>22</v>
      </c>
      <c r="C29" s="1" t="s">
        <v>34</v>
      </c>
      <c r="D29" s="37"/>
      <c r="E29" s="4" t="s">
        <v>103</v>
      </c>
      <c r="F29" s="6">
        <v>1</v>
      </c>
      <c r="H29" s="6">
        <v>2</v>
      </c>
      <c r="K29" s="6">
        <v>0</v>
      </c>
      <c r="L29" s="6">
        <v>0</v>
      </c>
      <c r="M29" s="6">
        <v>0</v>
      </c>
      <c r="N29" s="6">
        <v>0</v>
      </c>
      <c r="O29" s="6">
        <v>0</v>
      </c>
      <c r="P29" s="6">
        <v>0</v>
      </c>
      <c r="R29" s="37" t="s">
        <v>321</v>
      </c>
      <c r="S29">
        <v>1914</v>
      </c>
    </row>
    <row r="30" spans="1:19" ht="30" x14ac:dyDescent="0.25">
      <c r="A30" s="44">
        <v>5452</v>
      </c>
      <c r="B30" s="4" t="s">
        <v>22</v>
      </c>
      <c r="C30" s="1" t="s">
        <v>230</v>
      </c>
      <c r="D30" s="37"/>
      <c r="E30" s="4" t="s">
        <v>102</v>
      </c>
      <c r="F30" s="6">
        <v>2</v>
      </c>
      <c r="G30" s="6" t="s">
        <v>25</v>
      </c>
      <c r="K30" s="6">
        <v>0</v>
      </c>
      <c r="L30" s="6">
        <v>0</v>
      </c>
      <c r="M30" s="6">
        <v>0</v>
      </c>
      <c r="N30" s="6">
        <v>0</v>
      </c>
      <c r="O30" s="6">
        <v>0</v>
      </c>
      <c r="P30" s="6">
        <v>0</v>
      </c>
      <c r="R30" s="39" t="s">
        <v>1280</v>
      </c>
      <c r="S30">
        <v>1914</v>
      </c>
    </row>
    <row r="31" spans="1:19" ht="30" x14ac:dyDescent="0.25">
      <c r="A31" s="5">
        <v>5452</v>
      </c>
      <c r="B31" s="4" t="s">
        <v>22</v>
      </c>
      <c r="C31" s="1" t="s">
        <v>234</v>
      </c>
      <c r="D31" s="37" t="s">
        <v>322</v>
      </c>
      <c r="E31" s="4" t="s">
        <v>100</v>
      </c>
      <c r="F31" s="6">
        <v>1</v>
      </c>
      <c r="G31" s="6" t="s">
        <v>25</v>
      </c>
      <c r="K31" s="6">
        <v>0</v>
      </c>
      <c r="L31" s="6">
        <v>0</v>
      </c>
      <c r="M31" s="6">
        <v>0</v>
      </c>
      <c r="N31" s="6">
        <v>0</v>
      </c>
      <c r="O31" s="6">
        <v>0</v>
      </c>
      <c r="P31" s="6">
        <v>0</v>
      </c>
      <c r="R31" s="37" t="s">
        <v>323</v>
      </c>
      <c r="S31">
        <v>1914</v>
      </c>
    </row>
    <row r="32" spans="1:19" x14ac:dyDescent="0.25">
      <c r="A32" s="5">
        <v>5455</v>
      </c>
      <c r="B32" s="4" t="s">
        <v>22</v>
      </c>
      <c r="C32" s="1" t="s">
        <v>30</v>
      </c>
      <c r="D32" s="37"/>
      <c r="E32" s="4" t="s">
        <v>103</v>
      </c>
      <c r="F32" s="6">
        <v>1</v>
      </c>
      <c r="G32" s="6" t="s">
        <v>25</v>
      </c>
      <c r="K32" s="6">
        <v>0</v>
      </c>
      <c r="L32" s="6">
        <v>0</v>
      </c>
      <c r="M32" s="6">
        <v>0</v>
      </c>
      <c r="N32" s="6">
        <v>0</v>
      </c>
      <c r="O32" s="6">
        <v>0</v>
      </c>
      <c r="P32" s="6">
        <v>0</v>
      </c>
      <c r="Q32" t="s">
        <v>75</v>
      </c>
      <c r="R32" s="37" t="s">
        <v>324</v>
      </c>
      <c r="S32">
        <v>1914</v>
      </c>
    </row>
    <row r="33" spans="1:19" x14ac:dyDescent="0.25">
      <c r="A33" s="5">
        <v>5515</v>
      </c>
      <c r="B33" t="s">
        <v>22</v>
      </c>
      <c r="C33" s="1" t="s">
        <v>30</v>
      </c>
      <c r="D33" s="1" t="s">
        <v>56</v>
      </c>
      <c r="E33" t="s">
        <v>103</v>
      </c>
      <c r="F33" s="6">
        <v>3</v>
      </c>
      <c r="K33">
        <v>0</v>
      </c>
      <c r="L33">
        <v>0</v>
      </c>
      <c r="M33">
        <v>0</v>
      </c>
      <c r="N33">
        <v>0</v>
      </c>
      <c r="O33">
        <v>0</v>
      </c>
      <c r="P33">
        <v>0</v>
      </c>
      <c r="S33">
        <v>1915</v>
      </c>
    </row>
    <row r="34" spans="1:19" s="23" customFormat="1" x14ac:dyDescent="0.25">
      <c r="A34" s="5">
        <v>5515</v>
      </c>
      <c r="B34" t="s">
        <v>22</v>
      </c>
      <c r="C34" s="1" t="s">
        <v>30</v>
      </c>
      <c r="D34" s="1" t="s">
        <v>41</v>
      </c>
      <c r="E34" t="s">
        <v>103</v>
      </c>
      <c r="F34" s="6">
        <v>2</v>
      </c>
      <c r="G34" s="6" t="s">
        <v>57</v>
      </c>
      <c r="H34" s="6"/>
      <c r="I34"/>
      <c r="J34"/>
      <c r="K34">
        <v>0</v>
      </c>
      <c r="L34">
        <v>0</v>
      </c>
      <c r="M34">
        <v>0</v>
      </c>
      <c r="N34">
        <v>0</v>
      </c>
      <c r="O34">
        <v>0</v>
      </c>
      <c r="P34">
        <v>0</v>
      </c>
      <c r="Q34"/>
      <c r="R34" s="1" t="s">
        <v>60</v>
      </c>
      <c r="S34">
        <v>1915</v>
      </c>
    </row>
    <row r="35" spans="1:19" x14ac:dyDescent="0.25">
      <c r="A35" s="5">
        <v>5524</v>
      </c>
      <c r="B35" t="s">
        <v>22</v>
      </c>
      <c r="C35" s="1" t="s">
        <v>30</v>
      </c>
      <c r="D35" s="1" t="s">
        <v>41</v>
      </c>
      <c r="E35" t="s">
        <v>103</v>
      </c>
      <c r="F35" s="6">
        <v>1</v>
      </c>
      <c r="G35" s="6" t="s">
        <v>25</v>
      </c>
      <c r="H35" s="6">
        <v>13</v>
      </c>
      <c r="K35">
        <v>0</v>
      </c>
      <c r="L35">
        <v>0</v>
      </c>
      <c r="M35">
        <v>0</v>
      </c>
      <c r="N35">
        <v>0</v>
      </c>
      <c r="O35">
        <v>0</v>
      </c>
      <c r="P35">
        <v>0</v>
      </c>
      <c r="R35" s="1" t="s">
        <v>58</v>
      </c>
      <c r="S35">
        <v>1915</v>
      </c>
    </row>
    <row r="36" spans="1:19" x14ac:dyDescent="0.25">
      <c r="A36" s="5">
        <v>5528</v>
      </c>
      <c r="B36" t="s">
        <v>22</v>
      </c>
      <c r="C36" s="1" t="s">
        <v>30</v>
      </c>
      <c r="D36" s="1" t="s">
        <v>41</v>
      </c>
      <c r="E36" t="s">
        <v>103</v>
      </c>
      <c r="F36" s="6">
        <v>1</v>
      </c>
      <c r="H36" s="6">
        <v>7</v>
      </c>
      <c r="K36">
        <v>0</v>
      </c>
      <c r="L36">
        <v>0</v>
      </c>
      <c r="M36">
        <v>0</v>
      </c>
      <c r="N36">
        <v>0</v>
      </c>
      <c r="O36">
        <v>0</v>
      </c>
      <c r="P36">
        <v>0</v>
      </c>
      <c r="S36">
        <v>1915</v>
      </c>
    </row>
    <row r="37" spans="1:19" x14ac:dyDescent="0.25">
      <c r="A37" s="5">
        <v>5539</v>
      </c>
      <c r="B37" t="s">
        <v>22</v>
      </c>
      <c r="C37" s="1" t="s">
        <v>30</v>
      </c>
      <c r="D37" s="1" t="s">
        <v>41</v>
      </c>
      <c r="E37" t="s">
        <v>103</v>
      </c>
      <c r="F37" s="6">
        <v>1</v>
      </c>
      <c r="G37" s="6" t="s">
        <v>25</v>
      </c>
      <c r="H37" s="6">
        <v>3</v>
      </c>
      <c r="K37">
        <v>0</v>
      </c>
      <c r="L37">
        <v>0</v>
      </c>
      <c r="M37">
        <v>0</v>
      </c>
      <c r="N37">
        <v>0</v>
      </c>
      <c r="O37">
        <v>0</v>
      </c>
      <c r="P37">
        <v>0</v>
      </c>
      <c r="R37" s="1" t="s">
        <v>59</v>
      </c>
      <c r="S37">
        <v>1915</v>
      </c>
    </row>
    <row r="38" spans="1:19" x14ac:dyDescent="0.25">
      <c r="A38" s="5">
        <v>5541</v>
      </c>
      <c r="B38" t="s">
        <v>22</v>
      </c>
      <c r="C38" s="1" t="s">
        <v>30</v>
      </c>
      <c r="D38" s="1" t="s">
        <v>41</v>
      </c>
      <c r="E38" t="s">
        <v>103</v>
      </c>
      <c r="F38" s="6">
        <v>2</v>
      </c>
      <c r="H38" s="6">
        <v>6</v>
      </c>
      <c r="K38">
        <v>0</v>
      </c>
      <c r="L38">
        <v>0</v>
      </c>
      <c r="M38">
        <v>0</v>
      </c>
      <c r="N38">
        <v>0</v>
      </c>
      <c r="O38">
        <v>0</v>
      </c>
      <c r="P38">
        <v>0</v>
      </c>
      <c r="S38">
        <v>1915</v>
      </c>
    </row>
    <row r="39" spans="1:19" x14ac:dyDescent="0.25">
      <c r="A39" s="5">
        <v>5542</v>
      </c>
      <c r="B39" t="s">
        <v>22</v>
      </c>
      <c r="C39" s="1" t="s">
        <v>61</v>
      </c>
      <c r="D39" s="1" t="s">
        <v>62</v>
      </c>
      <c r="E39" t="s">
        <v>104</v>
      </c>
      <c r="F39" s="6">
        <v>1</v>
      </c>
      <c r="G39" s="6" t="s">
        <v>63</v>
      </c>
      <c r="K39">
        <v>0</v>
      </c>
      <c r="L39">
        <v>0</v>
      </c>
      <c r="M39">
        <v>0</v>
      </c>
      <c r="N39">
        <v>0</v>
      </c>
      <c r="O39">
        <v>0</v>
      </c>
      <c r="P39">
        <v>0</v>
      </c>
      <c r="R39" s="1" t="s">
        <v>64</v>
      </c>
      <c r="S39">
        <v>1915</v>
      </c>
    </row>
    <row r="40" spans="1:19" ht="30" x14ac:dyDescent="0.25">
      <c r="A40" s="5">
        <v>5542</v>
      </c>
      <c r="B40" t="s">
        <v>22</v>
      </c>
      <c r="C40" s="1" t="s">
        <v>65</v>
      </c>
      <c r="D40" s="1" t="s">
        <v>66</v>
      </c>
      <c r="E40" t="s">
        <v>105</v>
      </c>
      <c r="F40" s="6">
        <v>2</v>
      </c>
      <c r="G40" s="6" t="s">
        <v>48</v>
      </c>
      <c r="K40">
        <v>0</v>
      </c>
      <c r="L40">
        <v>0</v>
      </c>
      <c r="M40">
        <v>0</v>
      </c>
      <c r="N40">
        <v>0</v>
      </c>
      <c r="O40">
        <v>0</v>
      </c>
      <c r="P40">
        <v>0</v>
      </c>
      <c r="Q40" s="6" t="s">
        <v>325</v>
      </c>
      <c r="R40" s="1" t="s">
        <v>67</v>
      </c>
      <c r="S40">
        <v>1915</v>
      </c>
    </row>
    <row r="41" spans="1:19" ht="45" x14ac:dyDescent="0.25">
      <c r="A41" s="5">
        <v>5543</v>
      </c>
      <c r="B41" t="s">
        <v>22</v>
      </c>
      <c r="C41" s="1" t="s">
        <v>68</v>
      </c>
      <c r="D41" s="1" t="s">
        <v>69</v>
      </c>
      <c r="E41" t="s">
        <v>103</v>
      </c>
      <c r="F41" s="6">
        <v>4</v>
      </c>
      <c r="G41" s="6" t="s">
        <v>70</v>
      </c>
      <c r="K41">
        <v>0</v>
      </c>
      <c r="L41">
        <v>0</v>
      </c>
      <c r="M41">
        <v>0</v>
      </c>
      <c r="N41">
        <v>0</v>
      </c>
      <c r="O41">
        <v>0</v>
      </c>
      <c r="P41">
        <v>0</v>
      </c>
      <c r="R41" s="1" t="s">
        <v>235</v>
      </c>
      <c r="S41">
        <v>1915</v>
      </c>
    </row>
    <row r="42" spans="1:19" x14ac:dyDescent="0.25">
      <c r="A42" s="5">
        <v>5560</v>
      </c>
      <c r="B42" t="s">
        <v>22</v>
      </c>
      <c r="C42" s="1" t="s">
        <v>28</v>
      </c>
      <c r="E42" t="s">
        <v>103</v>
      </c>
      <c r="F42" s="6">
        <v>1</v>
      </c>
      <c r="G42" s="6" t="s">
        <v>48</v>
      </c>
      <c r="K42">
        <v>0</v>
      </c>
      <c r="L42">
        <v>0</v>
      </c>
      <c r="M42">
        <v>0</v>
      </c>
      <c r="N42">
        <v>0</v>
      </c>
      <c r="O42">
        <v>0</v>
      </c>
      <c r="P42">
        <v>0</v>
      </c>
      <c r="R42" s="37" t="s">
        <v>318</v>
      </c>
      <c r="S42">
        <v>1915</v>
      </c>
    </row>
    <row r="43" spans="1:19" ht="60" x14ac:dyDescent="0.25">
      <c r="A43" s="5">
        <v>5561</v>
      </c>
      <c r="B43" t="s">
        <v>22</v>
      </c>
      <c r="C43" s="1" t="s">
        <v>236</v>
      </c>
      <c r="D43" s="1" t="s">
        <v>326</v>
      </c>
      <c r="E43" t="s">
        <v>107</v>
      </c>
      <c r="F43" s="6">
        <v>2</v>
      </c>
      <c r="G43" s="6" t="s">
        <v>327</v>
      </c>
      <c r="K43">
        <v>0</v>
      </c>
      <c r="L43">
        <v>1</v>
      </c>
      <c r="M43">
        <v>0</v>
      </c>
      <c r="N43">
        <v>0</v>
      </c>
      <c r="O43">
        <v>0</v>
      </c>
      <c r="P43">
        <v>0</v>
      </c>
      <c r="R43" s="1" t="s">
        <v>329</v>
      </c>
      <c r="S43">
        <v>1915</v>
      </c>
    </row>
    <row r="44" spans="1:19" ht="30" x14ac:dyDescent="0.25">
      <c r="A44" s="5">
        <v>5561</v>
      </c>
      <c r="B44" t="s">
        <v>22</v>
      </c>
      <c r="C44" s="1" t="s">
        <v>30</v>
      </c>
      <c r="D44" s="1" t="s">
        <v>237</v>
      </c>
      <c r="E44" t="s">
        <v>107</v>
      </c>
      <c r="F44" s="6">
        <v>1</v>
      </c>
      <c r="G44" s="6" t="s">
        <v>63</v>
      </c>
      <c r="K44">
        <v>0</v>
      </c>
      <c r="L44">
        <v>0</v>
      </c>
      <c r="M44">
        <v>0</v>
      </c>
      <c r="N44">
        <v>0</v>
      </c>
      <c r="O44">
        <v>0</v>
      </c>
      <c r="P44">
        <v>0</v>
      </c>
      <c r="R44" s="1" t="s">
        <v>328</v>
      </c>
      <c r="S44">
        <v>1915</v>
      </c>
    </row>
    <row r="45" spans="1:19" x14ac:dyDescent="0.25">
      <c r="A45" s="5">
        <v>5569</v>
      </c>
      <c r="B45" t="s">
        <v>22</v>
      </c>
      <c r="C45" s="1" t="s">
        <v>30</v>
      </c>
      <c r="D45" s="1" t="s">
        <v>225</v>
      </c>
      <c r="E45" t="s">
        <v>107</v>
      </c>
      <c r="F45" s="6">
        <v>1</v>
      </c>
      <c r="G45" s="6" t="s">
        <v>63</v>
      </c>
      <c r="H45" s="6">
        <v>5</v>
      </c>
      <c r="K45">
        <v>0</v>
      </c>
      <c r="L45">
        <v>0</v>
      </c>
      <c r="M45">
        <v>0</v>
      </c>
      <c r="N45">
        <v>0</v>
      </c>
      <c r="O45">
        <v>0</v>
      </c>
      <c r="P45">
        <v>0</v>
      </c>
      <c r="S45">
        <v>1915</v>
      </c>
    </row>
    <row r="46" spans="1:19" x14ac:dyDescent="0.25">
      <c r="A46" s="5">
        <v>5569</v>
      </c>
      <c r="B46" t="s">
        <v>22</v>
      </c>
      <c r="C46" s="1" t="s">
        <v>30</v>
      </c>
      <c r="D46" s="1" t="s">
        <v>225</v>
      </c>
      <c r="E46" t="s">
        <v>107</v>
      </c>
      <c r="F46" s="6">
        <v>1</v>
      </c>
      <c r="G46" s="6" t="s">
        <v>48</v>
      </c>
      <c r="H46" s="6">
        <v>8</v>
      </c>
      <c r="K46">
        <v>0</v>
      </c>
      <c r="L46">
        <v>0</v>
      </c>
      <c r="M46">
        <v>0</v>
      </c>
      <c r="N46">
        <v>0</v>
      </c>
      <c r="O46">
        <v>0</v>
      </c>
      <c r="P46">
        <v>0</v>
      </c>
      <c r="S46">
        <v>1915</v>
      </c>
    </row>
    <row r="47" spans="1:19" ht="30" x14ac:dyDescent="0.25">
      <c r="A47" s="5">
        <v>5573</v>
      </c>
      <c r="B47" t="s">
        <v>22</v>
      </c>
      <c r="C47" s="1" t="s">
        <v>30</v>
      </c>
      <c r="D47" s="1" t="s">
        <v>331</v>
      </c>
      <c r="E47" t="s">
        <v>107</v>
      </c>
      <c r="F47" s="6">
        <v>3</v>
      </c>
      <c r="G47" s="6" t="s">
        <v>332</v>
      </c>
      <c r="H47" s="6">
        <v>16</v>
      </c>
      <c r="K47">
        <v>0</v>
      </c>
      <c r="L47">
        <v>0</v>
      </c>
      <c r="M47">
        <v>0</v>
      </c>
      <c r="N47">
        <v>0</v>
      </c>
      <c r="O47">
        <v>0</v>
      </c>
      <c r="P47">
        <v>0</v>
      </c>
      <c r="S47">
        <v>1915</v>
      </c>
    </row>
    <row r="48" spans="1:19" x14ac:dyDescent="0.25">
      <c r="A48" s="5">
        <v>5575</v>
      </c>
      <c r="B48" t="s">
        <v>22</v>
      </c>
      <c r="D48" s="1" t="s">
        <v>238</v>
      </c>
      <c r="E48" t="s">
        <v>105</v>
      </c>
      <c r="F48" s="6">
        <v>1</v>
      </c>
      <c r="G48" s="6" t="s">
        <v>48</v>
      </c>
      <c r="H48" s="6">
        <v>2</v>
      </c>
      <c r="K48">
        <v>0</v>
      </c>
      <c r="L48">
        <v>0</v>
      </c>
      <c r="M48">
        <v>0</v>
      </c>
      <c r="N48">
        <v>0</v>
      </c>
      <c r="O48">
        <v>0</v>
      </c>
      <c r="P48">
        <v>0</v>
      </c>
      <c r="Q48" t="s">
        <v>330</v>
      </c>
      <c r="S48">
        <v>1915</v>
      </c>
    </row>
    <row r="49" spans="1:19" x14ac:dyDescent="0.25">
      <c r="A49" s="5">
        <v>5575</v>
      </c>
      <c r="B49" t="s">
        <v>22</v>
      </c>
      <c r="C49" s="1" t="s">
        <v>242</v>
      </c>
      <c r="D49" s="1" t="s">
        <v>239</v>
      </c>
      <c r="E49" t="s">
        <v>105</v>
      </c>
      <c r="F49" s="6">
        <v>1</v>
      </c>
      <c r="G49" s="6" t="s">
        <v>63</v>
      </c>
      <c r="K49">
        <v>0</v>
      </c>
      <c r="L49">
        <v>0</v>
      </c>
      <c r="M49">
        <v>0</v>
      </c>
      <c r="N49">
        <v>0</v>
      </c>
      <c r="O49">
        <v>0</v>
      </c>
      <c r="P49">
        <v>0</v>
      </c>
      <c r="R49" s="1" t="s">
        <v>243</v>
      </c>
      <c r="S49">
        <v>1915</v>
      </c>
    </row>
    <row r="50" spans="1:19" ht="30" x14ac:dyDescent="0.25">
      <c r="A50" s="5">
        <v>5592</v>
      </c>
      <c r="B50" t="s">
        <v>22</v>
      </c>
      <c r="C50" s="1" t="s">
        <v>30</v>
      </c>
      <c r="D50" s="1" t="s">
        <v>240</v>
      </c>
      <c r="E50" t="s">
        <v>241</v>
      </c>
      <c r="F50" s="6">
        <v>1</v>
      </c>
      <c r="G50" s="6" t="s">
        <v>48</v>
      </c>
      <c r="H50" s="6">
        <v>2</v>
      </c>
      <c r="K50">
        <v>0</v>
      </c>
      <c r="L50">
        <v>0</v>
      </c>
      <c r="M50">
        <v>0</v>
      </c>
      <c r="N50">
        <v>0</v>
      </c>
      <c r="O50">
        <v>0</v>
      </c>
      <c r="P50">
        <v>0</v>
      </c>
      <c r="R50" s="1" t="s">
        <v>333</v>
      </c>
      <c r="S50">
        <v>1915</v>
      </c>
    </row>
    <row r="51" spans="1:19" ht="30" x14ac:dyDescent="0.25">
      <c r="A51" s="5">
        <v>5623</v>
      </c>
      <c r="B51" t="s">
        <v>46</v>
      </c>
      <c r="C51" s="1" t="s">
        <v>50</v>
      </c>
      <c r="D51" s="1" t="s">
        <v>47</v>
      </c>
      <c r="E51" t="s">
        <v>160</v>
      </c>
      <c r="F51" s="6">
        <v>1</v>
      </c>
      <c r="G51" s="6" t="s">
        <v>48</v>
      </c>
      <c r="K51">
        <v>0</v>
      </c>
      <c r="L51">
        <v>0</v>
      </c>
      <c r="M51">
        <v>0</v>
      </c>
      <c r="N51">
        <v>0</v>
      </c>
      <c r="O51">
        <v>0</v>
      </c>
      <c r="P51">
        <v>0</v>
      </c>
      <c r="Q51" t="s">
        <v>334</v>
      </c>
      <c r="R51" s="1" t="s">
        <v>49</v>
      </c>
      <c r="S51">
        <v>1915</v>
      </c>
    </row>
    <row r="52" spans="1:19" ht="60" x14ac:dyDescent="0.25">
      <c r="A52" s="5">
        <v>5623</v>
      </c>
      <c r="B52" t="s">
        <v>46</v>
      </c>
      <c r="C52" s="1" t="s">
        <v>51</v>
      </c>
      <c r="D52" s="1" t="s">
        <v>213</v>
      </c>
      <c r="E52" t="s">
        <v>103</v>
      </c>
      <c r="F52" s="6">
        <v>1</v>
      </c>
      <c r="G52" s="6" t="s">
        <v>48</v>
      </c>
      <c r="H52" s="6">
        <v>5</v>
      </c>
      <c r="J52">
        <v>1400</v>
      </c>
      <c r="K52">
        <v>0</v>
      </c>
      <c r="L52">
        <v>0</v>
      </c>
      <c r="M52">
        <v>0</v>
      </c>
      <c r="N52">
        <v>0</v>
      </c>
      <c r="O52">
        <v>0</v>
      </c>
      <c r="P52">
        <v>0</v>
      </c>
      <c r="Q52" t="s">
        <v>334</v>
      </c>
      <c r="R52" s="1" t="s">
        <v>52</v>
      </c>
      <c r="S52">
        <v>1915</v>
      </c>
    </row>
    <row r="53" spans="1:19" ht="45" x14ac:dyDescent="0.25">
      <c r="A53" s="5">
        <v>5623</v>
      </c>
      <c r="B53" t="s">
        <v>46</v>
      </c>
      <c r="C53" s="1" t="s">
        <v>53</v>
      </c>
      <c r="D53" s="1" t="s">
        <v>54</v>
      </c>
      <c r="E53" t="s">
        <v>103</v>
      </c>
      <c r="F53" s="6">
        <v>1</v>
      </c>
      <c r="G53" s="6" t="s">
        <v>48</v>
      </c>
      <c r="H53" s="6">
        <v>8</v>
      </c>
      <c r="K53">
        <v>0</v>
      </c>
      <c r="L53">
        <v>0</v>
      </c>
      <c r="M53">
        <v>0</v>
      </c>
      <c r="N53">
        <v>0</v>
      </c>
      <c r="O53">
        <v>0</v>
      </c>
      <c r="P53">
        <v>0</v>
      </c>
      <c r="Q53" t="s">
        <v>334</v>
      </c>
      <c r="R53" s="1" t="s">
        <v>55</v>
      </c>
      <c r="S53">
        <v>1915</v>
      </c>
    </row>
    <row r="54" spans="1:19" hidden="1" x14ac:dyDescent="0.25">
      <c r="S54">
        <v>1915</v>
      </c>
    </row>
    <row r="55" spans="1:19" ht="45" x14ac:dyDescent="0.25">
      <c r="A55" s="5">
        <v>5623</v>
      </c>
      <c r="B55" t="s">
        <v>46</v>
      </c>
      <c r="C55" s="1" t="s">
        <v>164</v>
      </c>
      <c r="D55" s="1" t="s">
        <v>214</v>
      </c>
      <c r="E55" t="s">
        <v>63</v>
      </c>
      <c r="F55" s="6">
        <v>1</v>
      </c>
      <c r="G55" s="6" t="s">
        <v>48</v>
      </c>
      <c r="H55" s="6">
        <v>14</v>
      </c>
      <c r="K55">
        <v>0</v>
      </c>
      <c r="L55">
        <v>0</v>
      </c>
      <c r="M55">
        <v>0</v>
      </c>
      <c r="N55">
        <v>0</v>
      </c>
      <c r="O55">
        <v>0</v>
      </c>
      <c r="P55">
        <v>0</v>
      </c>
      <c r="Q55" s="6" t="s">
        <v>335</v>
      </c>
      <c r="R55" s="1" t="s">
        <v>336</v>
      </c>
      <c r="S55">
        <v>1915</v>
      </c>
    </row>
    <row r="56" spans="1:19" ht="30" x14ac:dyDescent="0.25">
      <c r="A56" s="5">
        <v>5623</v>
      </c>
      <c r="B56" t="s">
        <v>46</v>
      </c>
      <c r="C56" s="1" t="s">
        <v>164</v>
      </c>
      <c r="D56" s="1" t="s">
        <v>215</v>
      </c>
      <c r="E56" t="s">
        <v>105</v>
      </c>
      <c r="F56" s="6">
        <v>1</v>
      </c>
      <c r="G56" s="6" t="s">
        <v>48</v>
      </c>
      <c r="K56">
        <v>0</v>
      </c>
      <c r="L56">
        <v>0</v>
      </c>
      <c r="M56">
        <v>0</v>
      </c>
      <c r="N56">
        <v>0</v>
      </c>
      <c r="O56">
        <v>0</v>
      </c>
      <c r="P56">
        <v>0</v>
      </c>
      <c r="Q56" t="s">
        <v>220</v>
      </c>
      <c r="R56" s="1" t="s">
        <v>219</v>
      </c>
      <c r="S56">
        <v>1915</v>
      </c>
    </row>
    <row r="57" spans="1:19" ht="45" x14ac:dyDescent="0.25">
      <c r="A57" s="5">
        <v>5623</v>
      </c>
      <c r="B57" t="s">
        <v>46</v>
      </c>
      <c r="C57" s="1" t="s">
        <v>337</v>
      </c>
      <c r="D57" s="1" t="s">
        <v>338</v>
      </c>
      <c r="E57" t="s">
        <v>105</v>
      </c>
      <c r="F57" s="6">
        <v>0</v>
      </c>
      <c r="G57" s="6" t="s">
        <v>48</v>
      </c>
      <c r="H57" s="6">
        <v>2</v>
      </c>
      <c r="K57">
        <v>0</v>
      </c>
      <c r="L57">
        <v>0</v>
      </c>
      <c r="M57">
        <v>0</v>
      </c>
      <c r="N57">
        <v>0</v>
      </c>
      <c r="O57">
        <v>0</v>
      </c>
      <c r="P57">
        <v>0</v>
      </c>
      <c r="Q57" t="s">
        <v>220</v>
      </c>
      <c r="R57" s="1" t="s">
        <v>216</v>
      </c>
      <c r="S57">
        <v>1915</v>
      </c>
    </row>
    <row r="58" spans="1:19" x14ac:dyDescent="0.25">
      <c r="A58" s="5">
        <v>5623</v>
      </c>
      <c r="B58" t="s">
        <v>46</v>
      </c>
      <c r="C58" s="1" t="s">
        <v>164</v>
      </c>
      <c r="D58" s="1" t="s">
        <v>217</v>
      </c>
      <c r="E58" t="s">
        <v>106</v>
      </c>
      <c r="F58" s="6">
        <v>0</v>
      </c>
      <c r="G58" s="6" t="s">
        <v>48</v>
      </c>
      <c r="H58" s="6">
        <v>2</v>
      </c>
      <c r="K58">
        <v>0</v>
      </c>
      <c r="L58">
        <v>0</v>
      </c>
      <c r="M58">
        <v>0</v>
      </c>
      <c r="N58">
        <v>0</v>
      </c>
      <c r="O58">
        <v>0</v>
      </c>
      <c r="P58">
        <v>0</v>
      </c>
      <c r="Q58" t="s">
        <v>220</v>
      </c>
      <c r="R58" s="1" t="s">
        <v>218</v>
      </c>
      <c r="S58">
        <v>1915</v>
      </c>
    </row>
    <row r="59" spans="1:19" x14ac:dyDescent="0.25">
      <c r="A59" s="5">
        <v>5623</v>
      </c>
      <c r="B59" t="s">
        <v>22</v>
      </c>
      <c r="C59" s="1" t="s">
        <v>242</v>
      </c>
      <c r="D59" s="1" t="s">
        <v>238</v>
      </c>
      <c r="E59" t="s">
        <v>105</v>
      </c>
      <c r="F59" s="6">
        <v>1</v>
      </c>
      <c r="G59" s="6" t="s">
        <v>63</v>
      </c>
      <c r="K59">
        <v>0</v>
      </c>
      <c r="L59">
        <v>0</v>
      </c>
      <c r="M59">
        <v>0</v>
      </c>
      <c r="N59">
        <v>0</v>
      </c>
      <c r="O59">
        <v>0</v>
      </c>
      <c r="P59">
        <v>0</v>
      </c>
      <c r="R59" s="1" t="s">
        <v>339</v>
      </c>
      <c r="S59">
        <v>1915</v>
      </c>
    </row>
    <row r="60" spans="1:19" ht="30" x14ac:dyDescent="0.25">
      <c r="A60" s="5">
        <v>5626</v>
      </c>
      <c r="B60" t="s">
        <v>46</v>
      </c>
      <c r="C60" s="1" t="s">
        <v>164</v>
      </c>
      <c r="D60" s="1" t="s">
        <v>244</v>
      </c>
      <c r="E60" t="s">
        <v>100</v>
      </c>
      <c r="F60" s="6">
        <v>3</v>
      </c>
      <c r="G60" s="6" t="s">
        <v>48</v>
      </c>
      <c r="K60">
        <v>0</v>
      </c>
      <c r="L60">
        <v>3</v>
      </c>
      <c r="M60">
        <v>0</v>
      </c>
      <c r="N60">
        <v>1</v>
      </c>
      <c r="O60">
        <v>0</v>
      </c>
      <c r="P60">
        <v>0</v>
      </c>
      <c r="R60" s="1" t="s">
        <v>245</v>
      </c>
      <c r="S60">
        <v>1915</v>
      </c>
    </row>
    <row r="61" spans="1:19" ht="30" x14ac:dyDescent="0.25">
      <c r="A61" s="5">
        <v>5626</v>
      </c>
      <c r="B61" t="s">
        <v>22</v>
      </c>
      <c r="C61" s="1" t="s">
        <v>246</v>
      </c>
      <c r="D61" s="1" t="s">
        <v>340</v>
      </c>
      <c r="E61" t="s">
        <v>105</v>
      </c>
      <c r="F61" s="6">
        <v>1</v>
      </c>
      <c r="G61" s="6" t="s">
        <v>63</v>
      </c>
      <c r="K61">
        <v>0</v>
      </c>
      <c r="L61">
        <v>0</v>
      </c>
      <c r="M61">
        <v>0</v>
      </c>
      <c r="N61">
        <v>0</v>
      </c>
      <c r="O61">
        <v>0</v>
      </c>
      <c r="P61">
        <v>0</v>
      </c>
      <c r="R61" s="1" t="s">
        <v>247</v>
      </c>
      <c r="S61">
        <v>1915</v>
      </c>
    </row>
    <row r="62" spans="1:19" ht="30" x14ac:dyDescent="0.25">
      <c r="A62" s="5">
        <v>5631</v>
      </c>
      <c r="B62" t="s">
        <v>22</v>
      </c>
      <c r="C62" s="1" t="s">
        <v>258</v>
      </c>
      <c r="D62" s="1" t="s">
        <v>259</v>
      </c>
      <c r="E62" t="s">
        <v>106</v>
      </c>
      <c r="F62" s="6">
        <v>1</v>
      </c>
      <c r="G62" s="6" t="s">
        <v>63</v>
      </c>
      <c r="H62" s="6">
        <v>5</v>
      </c>
      <c r="K62">
        <v>0</v>
      </c>
      <c r="L62">
        <v>1</v>
      </c>
      <c r="M62">
        <v>0</v>
      </c>
      <c r="N62">
        <v>0</v>
      </c>
      <c r="O62">
        <v>0</v>
      </c>
      <c r="P62">
        <v>1</v>
      </c>
      <c r="Q62" t="s">
        <v>361</v>
      </c>
      <c r="R62" s="1" t="s">
        <v>362</v>
      </c>
      <c r="S62">
        <v>1915</v>
      </c>
    </row>
    <row r="63" spans="1:19" ht="45" x14ac:dyDescent="0.25">
      <c r="A63" s="5">
        <v>5631</v>
      </c>
      <c r="B63" t="s">
        <v>22</v>
      </c>
      <c r="C63" s="1" t="s">
        <v>363</v>
      </c>
      <c r="D63" s="1" t="s">
        <v>364</v>
      </c>
      <c r="E63" t="s">
        <v>105</v>
      </c>
      <c r="F63" s="6">
        <v>2</v>
      </c>
      <c r="G63" s="6" t="s">
        <v>48</v>
      </c>
      <c r="K63">
        <v>0</v>
      </c>
      <c r="L63">
        <v>0</v>
      </c>
      <c r="M63">
        <v>0</v>
      </c>
      <c r="N63">
        <v>1</v>
      </c>
      <c r="O63">
        <v>0</v>
      </c>
      <c r="P63">
        <v>0</v>
      </c>
      <c r="Q63" t="s">
        <v>361</v>
      </c>
      <c r="R63" s="1" t="s">
        <v>365</v>
      </c>
      <c r="S63">
        <v>1915</v>
      </c>
    </row>
    <row r="64" spans="1:19" ht="30" x14ac:dyDescent="0.25">
      <c r="A64" s="5">
        <v>5635</v>
      </c>
      <c r="B64" t="s">
        <v>71</v>
      </c>
      <c r="C64" s="1" t="s">
        <v>116</v>
      </c>
      <c r="D64" s="1" t="s">
        <v>248</v>
      </c>
      <c r="E64" t="s">
        <v>105</v>
      </c>
      <c r="F64" s="6">
        <v>1</v>
      </c>
      <c r="G64" s="6" t="s">
        <v>48</v>
      </c>
      <c r="K64">
        <v>0</v>
      </c>
      <c r="L64">
        <v>0</v>
      </c>
      <c r="M64">
        <v>0</v>
      </c>
      <c r="N64">
        <v>0</v>
      </c>
      <c r="O64">
        <v>0</v>
      </c>
      <c r="P64">
        <v>0</v>
      </c>
      <c r="R64" s="1" t="s">
        <v>358</v>
      </c>
      <c r="S64">
        <v>1915</v>
      </c>
    </row>
    <row r="65" spans="1:19" ht="30" x14ac:dyDescent="0.25">
      <c r="A65" s="5">
        <v>5640</v>
      </c>
      <c r="B65" t="s">
        <v>71</v>
      </c>
      <c r="C65" s="1" t="s">
        <v>250</v>
      </c>
      <c r="D65" s="1" t="s">
        <v>251</v>
      </c>
      <c r="E65" t="s">
        <v>103</v>
      </c>
      <c r="F65" s="6">
        <v>1</v>
      </c>
      <c r="G65" s="6" t="s">
        <v>48</v>
      </c>
      <c r="K65">
        <v>0</v>
      </c>
      <c r="L65">
        <v>0</v>
      </c>
      <c r="M65">
        <v>0</v>
      </c>
      <c r="N65">
        <v>0</v>
      </c>
      <c r="O65">
        <v>0</v>
      </c>
      <c r="P65">
        <v>0</v>
      </c>
      <c r="S65">
        <v>1915</v>
      </c>
    </row>
    <row r="66" spans="1:19" ht="30" x14ac:dyDescent="0.25">
      <c r="A66" s="5">
        <v>5642</v>
      </c>
      <c r="B66" t="s">
        <v>22</v>
      </c>
      <c r="C66" s="1" t="s">
        <v>261</v>
      </c>
      <c r="D66" s="1" t="s">
        <v>260</v>
      </c>
      <c r="E66" t="s">
        <v>103</v>
      </c>
      <c r="F66" s="6">
        <v>1</v>
      </c>
      <c r="G66" s="6" t="s">
        <v>48</v>
      </c>
      <c r="H66" s="6">
        <v>22</v>
      </c>
      <c r="K66">
        <v>0</v>
      </c>
      <c r="L66">
        <v>0</v>
      </c>
      <c r="M66">
        <v>0</v>
      </c>
      <c r="N66">
        <v>0</v>
      </c>
      <c r="O66">
        <v>0</v>
      </c>
      <c r="P66">
        <v>0</v>
      </c>
      <c r="S66">
        <v>1915</v>
      </c>
    </row>
    <row r="67" spans="1:19" x14ac:dyDescent="0.25">
      <c r="A67" s="5">
        <v>5648</v>
      </c>
      <c r="B67" t="s">
        <v>71</v>
      </c>
      <c r="C67" s="1" t="s">
        <v>116</v>
      </c>
      <c r="D67" s="1" t="s">
        <v>251</v>
      </c>
      <c r="E67" t="s">
        <v>103</v>
      </c>
      <c r="F67" s="6">
        <v>1</v>
      </c>
      <c r="G67" s="6" t="s">
        <v>48</v>
      </c>
      <c r="K67">
        <v>0</v>
      </c>
      <c r="L67">
        <v>0</v>
      </c>
      <c r="M67">
        <v>0</v>
      </c>
      <c r="N67">
        <v>0</v>
      </c>
      <c r="O67">
        <v>0</v>
      </c>
      <c r="P67">
        <v>0</v>
      </c>
      <c r="S67">
        <v>1915</v>
      </c>
    </row>
    <row r="68" spans="1:19" ht="30" x14ac:dyDescent="0.25">
      <c r="A68" s="5">
        <v>5649</v>
      </c>
      <c r="B68" t="s">
        <v>22</v>
      </c>
      <c r="C68" s="1" t="s">
        <v>262</v>
      </c>
      <c r="D68" s="1" t="s">
        <v>260</v>
      </c>
      <c r="E68" t="s">
        <v>103</v>
      </c>
      <c r="F68" s="6">
        <v>2</v>
      </c>
      <c r="G68" s="6" t="s">
        <v>48</v>
      </c>
      <c r="K68">
        <v>0</v>
      </c>
      <c r="L68">
        <v>0</v>
      </c>
      <c r="M68">
        <v>0</v>
      </c>
      <c r="N68">
        <v>0</v>
      </c>
      <c r="O68">
        <v>0</v>
      </c>
      <c r="P68">
        <v>0</v>
      </c>
      <c r="R68" s="1" t="s">
        <v>366</v>
      </c>
      <c r="S68">
        <v>1915</v>
      </c>
    </row>
    <row r="69" spans="1:19" ht="30" x14ac:dyDescent="0.25">
      <c r="A69" s="5">
        <v>5655</v>
      </c>
      <c r="B69" t="s">
        <v>71</v>
      </c>
      <c r="C69" s="1" t="s">
        <v>252</v>
      </c>
      <c r="D69" s="1" t="s">
        <v>251</v>
      </c>
      <c r="E69" t="s">
        <v>103</v>
      </c>
      <c r="F69" s="6">
        <v>1</v>
      </c>
      <c r="G69" s="6" t="s">
        <v>48</v>
      </c>
      <c r="K69">
        <v>0</v>
      </c>
      <c r="L69">
        <v>0</v>
      </c>
      <c r="M69">
        <v>0</v>
      </c>
      <c r="N69">
        <v>0</v>
      </c>
      <c r="O69">
        <v>0</v>
      </c>
      <c r="P69">
        <v>0</v>
      </c>
      <c r="S69">
        <v>1915</v>
      </c>
    </row>
    <row r="70" spans="1:19" x14ac:dyDescent="0.25">
      <c r="A70" s="5">
        <v>5655</v>
      </c>
      <c r="B70" t="s">
        <v>71</v>
      </c>
      <c r="C70" s="1" t="s">
        <v>135</v>
      </c>
      <c r="D70" s="1" t="s">
        <v>253</v>
      </c>
      <c r="E70" t="s">
        <v>100</v>
      </c>
      <c r="F70" s="6">
        <v>1</v>
      </c>
      <c r="G70" s="6" t="s">
        <v>48</v>
      </c>
      <c r="K70">
        <v>0</v>
      </c>
      <c r="L70">
        <v>0</v>
      </c>
      <c r="M70">
        <v>0</v>
      </c>
      <c r="N70">
        <v>0</v>
      </c>
      <c r="O70">
        <v>0</v>
      </c>
      <c r="P70">
        <v>0</v>
      </c>
      <c r="S70">
        <v>1915</v>
      </c>
    </row>
    <row r="71" spans="1:19" x14ac:dyDescent="0.25">
      <c r="A71" s="5">
        <v>5655</v>
      </c>
      <c r="B71" t="s">
        <v>255</v>
      </c>
      <c r="C71" s="1" t="s">
        <v>256</v>
      </c>
      <c r="D71" s="1" t="s">
        <v>251</v>
      </c>
      <c r="E71" t="s">
        <v>103</v>
      </c>
      <c r="F71" s="6">
        <v>2</v>
      </c>
      <c r="G71" s="6" t="s">
        <v>48</v>
      </c>
      <c r="K71">
        <v>0</v>
      </c>
      <c r="L71">
        <v>0</v>
      </c>
      <c r="M71">
        <v>0</v>
      </c>
      <c r="N71">
        <v>0</v>
      </c>
      <c r="O71">
        <v>0</v>
      </c>
      <c r="P71">
        <v>0</v>
      </c>
      <c r="R71" s="1" t="s">
        <v>257</v>
      </c>
      <c r="S71">
        <v>1915</v>
      </c>
    </row>
    <row r="72" spans="1:19" x14ac:dyDescent="0.25">
      <c r="A72" s="5">
        <v>5657</v>
      </c>
      <c r="B72" t="s">
        <v>71</v>
      </c>
      <c r="C72" s="1" t="s">
        <v>116</v>
      </c>
      <c r="D72" s="1" t="s">
        <v>251</v>
      </c>
      <c r="E72" t="s">
        <v>103</v>
      </c>
      <c r="F72" s="6">
        <v>1</v>
      </c>
      <c r="G72" s="6" t="s">
        <v>48</v>
      </c>
      <c r="K72">
        <v>0</v>
      </c>
      <c r="L72">
        <v>0</v>
      </c>
      <c r="M72">
        <v>0</v>
      </c>
      <c r="N72">
        <v>0</v>
      </c>
      <c r="O72">
        <v>0</v>
      </c>
      <c r="P72">
        <v>0</v>
      </c>
      <c r="S72">
        <v>1915</v>
      </c>
    </row>
    <row r="73" spans="1:19" x14ac:dyDescent="0.25">
      <c r="A73" s="5">
        <v>5657</v>
      </c>
      <c r="B73" t="s">
        <v>46</v>
      </c>
      <c r="C73" s="1" t="s">
        <v>116</v>
      </c>
      <c r="D73" s="1" t="s">
        <v>251</v>
      </c>
      <c r="E73" t="s">
        <v>103</v>
      </c>
      <c r="F73" s="6">
        <v>2</v>
      </c>
      <c r="G73" s="6" t="s">
        <v>48</v>
      </c>
      <c r="K73">
        <v>0</v>
      </c>
      <c r="L73">
        <v>0</v>
      </c>
      <c r="M73">
        <v>0</v>
      </c>
      <c r="N73">
        <v>0</v>
      </c>
      <c r="O73">
        <v>0</v>
      </c>
      <c r="P73">
        <v>0</v>
      </c>
      <c r="S73">
        <v>1915</v>
      </c>
    </row>
    <row r="74" spans="1:19" x14ac:dyDescent="0.25">
      <c r="A74" s="5">
        <v>5657</v>
      </c>
      <c r="B74" t="s">
        <v>22</v>
      </c>
      <c r="C74" s="1" t="s">
        <v>258</v>
      </c>
      <c r="D74" s="1" t="s">
        <v>263</v>
      </c>
      <c r="E74" t="s">
        <v>103</v>
      </c>
      <c r="F74" s="6" t="s">
        <v>367</v>
      </c>
      <c r="G74" s="6" t="s">
        <v>48</v>
      </c>
      <c r="K74">
        <v>0</v>
      </c>
      <c r="L74" s="6" t="s">
        <v>368</v>
      </c>
      <c r="M74">
        <v>0</v>
      </c>
      <c r="N74">
        <v>0</v>
      </c>
      <c r="O74">
        <v>0</v>
      </c>
      <c r="P74">
        <v>1</v>
      </c>
      <c r="R74" s="1" t="s">
        <v>264</v>
      </c>
      <c r="S74">
        <v>1915</v>
      </c>
    </row>
    <row r="75" spans="1:19" x14ac:dyDescent="0.25">
      <c r="A75" s="5">
        <v>5658</v>
      </c>
      <c r="B75" t="s">
        <v>71</v>
      </c>
      <c r="C75" s="1" t="s">
        <v>116</v>
      </c>
      <c r="D75" s="1" t="s">
        <v>254</v>
      </c>
      <c r="E75" t="s">
        <v>100</v>
      </c>
      <c r="F75" s="6">
        <v>1</v>
      </c>
      <c r="G75" s="6" t="s">
        <v>48</v>
      </c>
      <c r="K75">
        <v>0</v>
      </c>
      <c r="L75">
        <v>0</v>
      </c>
      <c r="M75">
        <v>0</v>
      </c>
      <c r="N75">
        <v>0</v>
      </c>
      <c r="O75">
        <v>0</v>
      </c>
      <c r="P75">
        <v>0</v>
      </c>
      <c r="R75" s="1" t="s">
        <v>360</v>
      </c>
      <c r="S75">
        <v>1915</v>
      </c>
    </row>
    <row r="76" spans="1:19" x14ac:dyDescent="0.25">
      <c r="A76" s="5">
        <v>5664</v>
      </c>
      <c r="B76" t="s">
        <v>46</v>
      </c>
      <c r="C76" s="1" t="s">
        <v>274</v>
      </c>
      <c r="D76" s="1" t="s">
        <v>253</v>
      </c>
      <c r="E76" t="s">
        <v>100</v>
      </c>
      <c r="F76" s="6">
        <v>1</v>
      </c>
      <c r="G76" s="6" t="s">
        <v>48</v>
      </c>
      <c r="K76">
        <v>0</v>
      </c>
      <c r="L76">
        <v>0</v>
      </c>
      <c r="M76">
        <v>0</v>
      </c>
      <c r="N76">
        <v>0</v>
      </c>
      <c r="O76">
        <v>0</v>
      </c>
      <c r="P76">
        <v>0</v>
      </c>
      <c r="R76" s="1" t="s">
        <v>375</v>
      </c>
      <c r="S76">
        <v>1915</v>
      </c>
    </row>
    <row r="77" spans="1:19" x14ac:dyDescent="0.25">
      <c r="A77" s="5">
        <v>5667</v>
      </c>
      <c r="B77" t="s">
        <v>71</v>
      </c>
      <c r="C77" s="1" t="s">
        <v>265</v>
      </c>
      <c r="D77" s="1" t="s">
        <v>251</v>
      </c>
      <c r="E77" t="s">
        <v>103</v>
      </c>
      <c r="F77" s="6">
        <v>1</v>
      </c>
      <c r="G77" s="6" t="s">
        <v>48</v>
      </c>
      <c r="H77" s="6">
        <v>3</v>
      </c>
      <c r="K77">
        <v>0</v>
      </c>
      <c r="L77">
        <v>0</v>
      </c>
      <c r="M77">
        <v>0</v>
      </c>
      <c r="N77">
        <v>0</v>
      </c>
      <c r="O77">
        <v>0</v>
      </c>
      <c r="P77">
        <v>0</v>
      </c>
      <c r="S77">
        <v>1915</v>
      </c>
    </row>
    <row r="78" spans="1:19" x14ac:dyDescent="0.25">
      <c r="A78" s="5">
        <v>5668</v>
      </c>
      <c r="B78" t="s">
        <v>46</v>
      </c>
      <c r="C78" s="1" t="s">
        <v>164</v>
      </c>
      <c r="D78" s="1" t="s">
        <v>251</v>
      </c>
      <c r="E78" t="s">
        <v>103</v>
      </c>
      <c r="F78" s="6">
        <v>1</v>
      </c>
      <c r="G78" s="6" t="s">
        <v>48</v>
      </c>
      <c r="K78">
        <v>0</v>
      </c>
      <c r="L78">
        <v>4</v>
      </c>
      <c r="M78">
        <v>0</v>
      </c>
      <c r="N78">
        <v>0</v>
      </c>
      <c r="O78">
        <v>0</v>
      </c>
      <c r="P78">
        <v>0</v>
      </c>
      <c r="S78">
        <v>1915</v>
      </c>
    </row>
    <row r="79" spans="1:19" x14ac:dyDescent="0.25">
      <c r="A79" s="5">
        <v>5668</v>
      </c>
      <c r="B79" t="s">
        <v>71</v>
      </c>
      <c r="C79" s="1" t="s">
        <v>266</v>
      </c>
      <c r="D79" s="1" t="s">
        <v>267</v>
      </c>
      <c r="E79" t="s">
        <v>100</v>
      </c>
      <c r="F79" s="6">
        <v>1</v>
      </c>
      <c r="G79" s="6" t="s">
        <v>48</v>
      </c>
      <c r="H79" s="6">
        <v>8</v>
      </c>
      <c r="K79">
        <v>0</v>
      </c>
      <c r="L79">
        <v>0</v>
      </c>
      <c r="M79">
        <v>0</v>
      </c>
      <c r="N79">
        <v>0</v>
      </c>
      <c r="O79">
        <v>0</v>
      </c>
      <c r="P79">
        <v>0</v>
      </c>
      <c r="S79">
        <v>1915</v>
      </c>
    </row>
    <row r="80" spans="1:19" x14ac:dyDescent="0.25">
      <c r="A80" s="5">
        <v>5670</v>
      </c>
      <c r="B80" t="s">
        <v>71</v>
      </c>
      <c r="C80" s="1" t="s">
        <v>135</v>
      </c>
      <c r="D80" s="1" t="s">
        <v>268</v>
      </c>
      <c r="E80" t="s">
        <v>103</v>
      </c>
      <c r="F80" s="6">
        <v>1</v>
      </c>
      <c r="G80" s="6" t="s">
        <v>48</v>
      </c>
      <c r="K80">
        <v>0</v>
      </c>
      <c r="L80">
        <v>0</v>
      </c>
      <c r="M80">
        <v>0</v>
      </c>
      <c r="N80">
        <v>0</v>
      </c>
      <c r="O80">
        <v>0</v>
      </c>
      <c r="P80">
        <v>0</v>
      </c>
      <c r="R80" s="1" t="s">
        <v>369</v>
      </c>
      <c r="S80">
        <v>1915</v>
      </c>
    </row>
    <row r="81" spans="1:19" x14ac:dyDescent="0.25">
      <c r="A81" s="5">
        <v>5671</v>
      </c>
      <c r="B81" t="s">
        <v>71</v>
      </c>
      <c r="C81" s="1" t="s">
        <v>116</v>
      </c>
      <c r="D81" s="1" t="s">
        <v>251</v>
      </c>
      <c r="E81" t="s">
        <v>103</v>
      </c>
      <c r="F81" s="6">
        <v>1</v>
      </c>
      <c r="G81" s="6" t="s">
        <v>48</v>
      </c>
      <c r="K81">
        <v>0</v>
      </c>
      <c r="L81">
        <v>0</v>
      </c>
      <c r="M81">
        <v>0</v>
      </c>
      <c r="N81">
        <v>0</v>
      </c>
      <c r="O81">
        <v>0</v>
      </c>
      <c r="P81">
        <v>0</v>
      </c>
      <c r="S81">
        <v>1915</v>
      </c>
    </row>
    <row r="82" spans="1:19" x14ac:dyDescent="0.25">
      <c r="A82" s="5">
        <v>5675</v>
      </c>
      <c r="B82" t="s">
        <v>71</v>
      </c>
      <c r="D82" s="1" t="s">
        <v>269</v>
      </c>
      <c r="E82" t="s">
        <v>100</v>
      </c>
      <c r="F82" s="6">
        <v>1</v>
      </c>
      <c r="G82" s="6" t="s">
        <v>48</v>
      </c>
      <c r="K82">
        <v>0</v>
      </c>
      <c r="L82">
        <v>0</v>
      </c>
      <c r="M82">
        <v>0</v>
      </c>
      <c r="N82">
        <v>0</v>
      </c>
      <c r="O82">
        <v>0</v>
      </c>
      <c r="P82">
        <v>0</v>
      </c>
      <c r="R82" s="1" t="s">
        <v>270</v>
      </c>
      <c r="S82">
        <v>1915</v>
      </c>
    </row>
    <row r="83" spans="1:19" x14ac:dyDescent="0.25">
      <c r="A83" s="5">
        <v>5677</v>
      </c>
      <c r="B83" t="s">
        <v>22</v>
      </c>
      <c r="C83" s="1" t="s">
        <v>384</v>
      </c>
      <c r="D83" s="1" t="s">
        <v>383</v>
      </c>
      <c r="E83" t="s">
        <v>107</v>
      </c>
      <c r="F83" s="6">
        <v>3</v>
      </c>
      <c r="G83" s="6" t="s">
        <v>48</v>
      </c>
      <c r="J83" s="6" t="s">
        <v>280</v>
      </c>
      <c r="K83">
        <v>0</v>
      </c>
      <c r="L83">
        <v>0</v>
      </c>
      <c r="M83">
        <v>0</v>
      </c>
      <c r="N83">
        <v>1</v>
      </c>
      <c r="O83">
        <v>0</v>
      </c>
      <c r="P83">
        <v>0</v>
      </c>
      <c r="R83" s="1" t="s">
        <v>385</v>
      </c>
      <c r="S83">
        <v>1915</v>
      </c>
    </row>
    <row r="84" spans="1:19" ht="30" x14ac:dyDescent="0.25">
      <c r="A84" s="5">
        <v>5679</v>
      </c>
      <c r="B84" t="s">
        <v>71</v>
      </c>
      <c r="C84" s="1" t="s">
        <v>370</v>
      </c>
      <c r="D84" s="1" t="s">
        <v>271</v>
      </c>
      <c r="E84" t="s">
        <v>241</v>
      </c>
      <c r="F84" s="6">
        <v>1</v>
      </c>
      <c r="G84" s="6" t="s">
        <v>48</v>
      </c>
      <c r="K84">
        <v>0</v>
      </c>
      <c r="L84">
        <v>0</v>
      </c>
      <c r="M84">
        <v>0</v>
      </c>
      <c r="N84">
        <v>0</v>
      </c>
      <c r="O84">
        <v>0</v>
      </c>
      <c r="P84">
        <v>0</v>
      </c>
      <c r="R84" s="1" t="s">
        <v>371</v>
      </c>
      <c r="S84">
        <v>1915</v>
      </c>
    </row>
    <row r="85" spans="1:19" x14ac:dyDescent="0.25">
      <c r="A85" s="5">
        <v>5680</v>
      </c>
      <c r="B85" t="s">
        <v>71</v>
      </c>
      <c r="C85" s="1" t="s">
        <v>135</v>
      </c>
      <c r="D85" s="1" t="s">
        <v>251</v>
      </c>
      <c r="E85" t="s">
        <v>103</v>
      </c>
      <c r="F85" s="6">
        <v>1</v>
      </c>
      <c r="G85" s="6" t="s">
        <v>48</v>
      </c>
      <c r="K85">
        <v>0</v>
      </c>
      <c r="L85">
        <v>0</v>
      </c>
      <c r="M85">
        <v>0</v>
      </c>
      <c r="N85">
        <v>0</v>
      </c>
      <c r="O85">
        <v>0</v>
      </c>
      <c r="P85">
        <v>0</v>
      </c>
      <c r="R85" s="1" t="s">
        <v>372</v>
      </c>
      <c r="S85">
        <v>1915</v>
      </c>
    </row>
    <row r="86" spans="1:19" x14ac:dyDescent="0.25">
      <c r="A86" s="5">
        <v>5682</v>
      </c>
      <c r="B86" t="s">
        <v>46</v>
      </c>
      <c r="C86" s="1" t="s">
        <v>88</v>
      </c>
      <c r="D86" s="1" t="s">
        <v>251</v>
      </c>
      <c r="E86" t="s">
        <v>103</v>
      </c>
      <c r="F86" s="6">
        <v>1</v>
      </c>
      <c r="G86" s="6" t="s">
        <v>48</v>
      </c>
      <c r="K86">
        <v>0</v>
      </c>
      <c r="L86">
        <v>0</v>
      </c>
      <c r="M86">
        <v>0</v>
      </c>
      <c r="N86">
        <v>0</v>
      </c>
      <c r="O86">
        <v>0</v>
      </c>
      <c r="P86">
        <v>0</v>
      </c>
      <c r="S86">
        <v>1915</v>
      </c>
    </row>
    <row r="87" spans="1:19" x14ac:dyDescent="0.25">
      <c r="A87" s="5">
        <v>5682</v>
      </c>
      <c r="B87" t="s">
        <v>71</v>
      </c>
      <c r="C87" s="1" t="s">
        <v>135</v>
      </c>
      <c r="D87" s="1" t="s">
        <v>251</v>
      </c>
      <c r="E87" t="s">
        <v>103</v>
      </c>
      <c r="F87" s="6">
        <v>2</v>
      </c>
      <c r="G87" s="6" t="s">
        <v>48</v>
      </c>
      <c r="K87">
        <v>0</v>
      </c>
      <c r="L87">
        <v>0</v>
      </c>
      <c r="M87">
        <v>0</v>
      </c>
      <c r="N87">
        <v>0</v>
      </c>
      <c r="O87">
        <v>0</v>
      </c>
      <c r="P87">
        <v>0</v>
      </c>
      <c r="R87" s="1" t="s">
        <v>373</v>
      </c>
      <c r="S87">
        <v>1915</v>
      </c>
    </row>
    <row r="88" spans="1:19" x14ac:dyDescent="0.25">
      <c r="A88" s="5">
        <v>5683</v>
      </c>
      <c r="B88" t="s">
        <v>46</v>
      </c>
      <c r="C88" s="1" t="s">
        <v>88</v>
      </c>
      <c r="D88" s="1" t="s">
        <v>251</v>
      </c>
      <c r="E88" t="s">
        <v>103</v>
      </c>
      <c r="F88" s="6">
        <v>1</v>
      </c>
      <c r="G88" s="6" t="s">
        <v>48</v>
      </c>
      <c r="K88">
        <v>0</v>
      </c>
      <c r="L88">
        <v>0</v>
      </c>
      <c r="M88">
        <v>0</v>
      </c>
      <c r="N88">
        <v>0</v>
      </c>
      <c r="O88">
        <v>0</v>
      </c>
      <c r="P88">
        <v>0</v>
      </c>
      <c r="S88">
        <v>1915</v>
      </c>
    </row>
    <row r="89" spans="1:19" ht="30" x14ac:dyDescent="0.25">
      <c r="A89" s="5">
        <v>5685</v>
      </c>
      <c r="B89" t="s">
        <v>255</v>
      </c>
      <c r="C89" s="1" t="s">
        <v>279</v>
      </c>
      <c r="D89" s="1" t="s">
        <v>251</v>
      </c>
      <c r="E89" t="s">
        <v>103</v>
      </c>
      <c r="F89" s="6">
        <v>3</v>
      </c>
      <c r="G89" s="6" t="s">
        <v>48</v>
      </c>
      <c r="K89">
        <v>0</v>
      </c>
      <c r="L89">
        <v>0</v>
      </c>
      <c r="M89">
        <v>0</v>
      </c>
      <c r="N89">
        <v>0</v>
      </c>
      <c r="O89">
        <v>0</v>
      </c>
      <c r="P89">
        <v>0</v>
      </c>
      <c r="S89">
        <v>1915</v>
      </c>
    </row>
    <row r="90" spans="1:19" x14ac:dyDescent="0.25">
      <c r="A90" s="5">
        <v>5687</v>
      </c>
      <c r="B90" t="s">
        <v>71</v>
      </c>
      <c r="C90" s="1" t="s">
        <v>135</v>
      </c>
      <c r="D90" s="1" t="s">
        <v>251</v>
      </c>
      <c r="E90" t="s">
        <v>103</v>
      </c>
      <c r="F90" s="6">
        <v>1</v>
      </c>
      <c r="G90" s="6" t="s">
        <v>48</v>
      </c>
      <c r="H90" s="6">
        <v>4</v>
      </c>
      <c r="I90">
        <v>90</v>
      </c>
      <c r="K90">
        <v>0</v>
      </c>
      <c r="L90">
        <v>0</v>
      </c>
      <c r="M90">
        <v>0</v>
      </c>
      <c r="N90">
        <v>0</v>
      </c>
      <c r="O90">
        <v>0</v>
      </c>
      <c r="P90">
        <v>0</v>
      </c>
      <c r="Q90" t="s">
        <v>330</v>
      </c>
      <c r="R90" s="1" t="s">
        <v>272</v>
      </c>
      <c r="S90">
        <v>1915</v>
      </c>
    </row>
    <row r="91" spans="1:19" ht="30" x14ac:dyDescent="0.25">
      <c r="A91" s="5">
        <v>5687</v>
      </c>
      <c r="B91" t="s">
        <v>46</v>
      </c>
      <c r="C91" s="1" t="s">
        <v>88</v>
      </c>
      <c r="D91" s="1" t="s">
        <v>275</v>
      </c>
      <c r="E91" t="s">
        <v>107</v>
      </c>
      <c r="F91" s="6">
        <v>1</v>
      </c>
      <c r="G91" s="6" t="s">
        <v>48</v>
      </c>
      <c r="H91" s="6">
        <v>7</v>
      </c>
      <c r="K91">
        <v>0</v>
      </c>
      <c r="L91">
        <v>1</v>
      </c>
      <c r="M91">
        <v>0</v>
      </c>
      <c r="N91">
        <v>0</v>
      </c>
      <c r="O91">
        <v>0</v>
      </c>
      <c r="P91">
        <v>1</v>
      </c>
      <c r="R91" s="1" t="s">
        <v>382</v>
      </c>
      <c r="S91">
        <v>1915</v>
      </c>
    </row>
    <row r="92" spans="1:19" x14ac:dyDescent="0.25">
      <c r="A92" s="5">
        <v>5687</v>
      </c>
      <c r="B92" t="s">
        <v>46</v>
      </c>
      <c r="C92" s="1" t="s">
        <v>88</v>
      </c>
      <c r="D92" s="1" t="s">
        <v>276</v>
      </c>
      <c r="E92" t="s">
        <v>63</v>
      </c>
      <c r="F92" s="6">
        <v>1</v>
      </c>
      <c r="G92" s="6" t="s">
        <v>48</v>
      </c>
      <c r="K92">
        <v>0</v>
      </c>
      <c r="L92">
        <v>0</v>
      </c>
      <c r="M92">
        <v>0</v>
      </c>
      <c r="N92">
        <v>0</v>
      </c>
      <c r="O92">
        <v>0</v>
      </c>
      <c r="P92">
        <v>0</v>
      </c>
      <c r="R92" s="1" t="s">
        <v>377</v>
      </c>
      <c r="S92">
        <v>1915</v>
      </c>
    </row>
    <row r="93" spans="1:19" ht="30" x14ac:dyDescent="0.25">
      <c r="A93" s="5">
        <v>5687</v>
      </c>
      <c r="B93" t="s">
        <v>46</v>
      </c>
      <c r="C93" s="1" t="s">
        <v>88</v>
      </c>
      <c r="D93" s="1" t="s">
        <v>376</v>
      </c>
      <c r="E93" t="s">
        <v>107</v>
      </c>
      <c r="F93" s="6">
        <v>1</v>
      </c>
      <c r="G93" s="6" t="s">
        <v>48</v>
      </c>
      <c r="K93">
        <v>0</v>
      </c>
      <c r="L93">
        <v>0</v>
      </c>
      <c r="M93">
        <v>0</v>
      </c>
      <c r="N93">
        <v>0</v>
      </c>
      <c r="O93">
        <v>0</v>
      </c>
      <c r="P93">
        <v>0</v>
      </c>
      <c r="R93" s="1" t="s">
        <v>378</v>
      </c>
      <c r="S93">
        <v>1915</v>
      </c>
    </row>
    <row r="94" spans="1:19" x14ac:dyDescent="0.25">
      <c r="A94" s="5">
        <v>5687</v>
      </c>
      <c r="B94" t="s">
        <v>46</v>
      </c>
      <c r="C94" s="1" t="s">
        <v>88</v>
      </c>
      <c r="D94" s="1" t="s">
        <v>277</v>
      </c>
      <c r="E94" t="s">
        <v>100</v>
      </c>
      <c r="F94" s="6">
        <v>1</v>
      </c>
      <c r="G94" s="6" t="s">
        <v>48</v>
      </c>
      <c r="K94">
        <v>0</v>
      </c>
      <c r="L94">
        <v>0</v>
      </c>
      <c r="M94">
        <v>0</v>
      </c>
      <c r="N94">
        <v>0</v>
      </c>
      <c r="O94">
        <v>0</v>
      </c>
      <c r="P94">
        <v>0</v>
      </c>
      <c r="R94" s="1" t="s">
        <v>379</v>
      </c>
      <c r="S94">
        <v>1915</v>
      </c>
    </row>
    <row r="95" spans="1:19" x14ac:dyDescent="0.25">
      <c r="A95" s="5">
        <v>5687</v>
      </c>
      <c r="B95" t="s">
        <v>46</v>
      </c>
      <c r="C95" s="1" t="s">
        <v>88</v>
      </c>
      <c r="D95" s="1" t="s">
        <v>278</v>
      </c>
      <c r="E95" t="s">
        <v>380</v>
      </c>
      <c r="F95" s="6">
        <v>1</v>
      </c>
      <c r="G95" s="6" t="s">
        <v>48</v>
      </c>
      <c r="K95">
        <v>0</v>
      </c>
      <c r="L95">
        <v>0</v>
      </c>
      <c r="M95">
        <v>0</v>
      </c>
      <c r="N95">
        <v>0</v>
      </c>
      <c r="O95">
        <v>0</v>
      </c>
      <c r="P95">
        <v>0</v>
      </c>
      <c r="R95" s="1" t="s">
        <v>381</v>
      </c>
      <c r="S95">
        <v>1915</v>
      </c>
    </row>
    <row r="96" spans="1:19" x14ac:dyDescent="0.25">
      <c r="A96" s="5">
        <v>5691</v>
      </c>
      <c r="B96" t="s">
        <v>71</v>
      </c>
      <c r="C96" s="1" t="s">
        <v>135</v>
      </c>
      <c r="D96" s="1" t="s">
        <v>273</v>
      </c>
      <c r="E96" t="s">
        <v>100</v>
      </c>
      <c r="F96" s="6">
        <v>1</v>
      </c>
      <c r="G96" s="6" t="s">
        <v>48</v>
      </c>
      <c r="H96" s="6">
        <v>1</v>
      </c>
      <c r="I96">
        <v>50</v>
      </c>
      <c r="K96" s="6">
        <v>0</v>
      </c>
      <c r="L96" s="6">
        <v>0</v>
      </c>
      <c r="M96" s="6">
        <v>0</v>
      </c>
      <c r="N96" s="6">
        <v>0</v>
      </c>
      <c r="O96" s="6">
        <v>0</v>
      </c>
      <c r="P96" s="6">
        <v>0</v>
      </c>
      <c r="R96" s="1" t="s">
        <v>374</v>
      </c>
      <c r="S96">
        <v>1915</v>
      </c>
    </row>
    <row r="97" spans="1:19" x14ac:dyDescent="0.25">
      <c r="A97" s="5">
        <v>5692</v>
      </c>
      <c r="B97" t="s">
        <v>71</v>
      </c>
      <c r="C97" s="1" t="s">
        <v>281</v>
      </c>
      <c r="D97" s="1" t="s">
        <v>253</v>
      </c>
      <c r="E97" t="s">
        <v>100</v>
      </c>
      <c r="F97" s="6">
        <v>1</v>
      </c>
      <c r="G97" s="6" t="s">
        <v>48</v>
      </c>
      <c r="H97" s="6">
        <v>6</v>
      </c>
      <c r="K97">
        <v>0</v>
      </c>
      <c r="L97">
        <v>0</v>
      </c>
      <c r="M97">
        <v>0</v>
      </c>
      <c r="N97">
        <v>0</v>
      </c>
      <c r="O97">
        <v>0</v>
      </c>
      <c r="P97">
        <v>0</v>
      </c>
      <c r="S97">
        <v>1915</v>
      </c>
    </row>
    <row r="98" spans="1:19" ht="30" x14ac:dyDescent="0.25">
      <c r="A98" s="5">
        <v>5693</v>
      </c>
      <c r="B98" t="s">
        <v>71</v>
      </c>
      <c r="C98" s="1" t="s">
        <v>282</v>
      </c>
      <c r="E98" t="s">
        <v>100</v>
      </c>
      <c r="F98" s="6">
        <v>2</v>
      </c>
      <c r="G98" s="6" t="s">
        <v>48</v>
      </c>
      <c r="K98">
        <v>0</v>
      </c>
      <c r="L98">
        <v>0</v>
      </c>
      <c r="M98">
        <v>0</v>
      </c>
      <c r="N98">
        <v>0</v>
      </c>
      <c r="O98">
        <v>0</v>
      </c>
      <c r="P98">
        <v>0</v>
      </c>
      <c r="R98" s="1" t="s">
        <v>386</v>
      </c>
      <c r="S98">
        <v>1915</v>
      </c>
    </row>
    <row r="99" spans="1:19" x14ac:dyDescent="0.25">
      <c r="A99" s="5">
        <v>5697</v>
      </c>
      <c r="B99" t="s">
        <v>71</v>
      </c>
      <c r="C99" s="1" t="s">
        <v>135</v>
      </c>
      <c r="D99" s="1" t="s">
        <v>253</v>
      </c>
      <c r="E99" t="s">
        <v>100</v>
      </c>
      <c r="F99" s="6">
        <v>1</v>
      </c>
      <c r="G99" s="6" t="s">
        <v>48</v>
      </c>
      <c r="K99">
        <v>0</v>
      </c>
      <c r="L99">
        <v>0</v>
      </c>
      <c r="M99">
        <v>0</v>
      </c>
      <c r="N99">
        <v>0</v>
      </c>
      <c r="O99">
        <v>0</v>
      </c>
      <c r="P99">
        <v>0</v>
      </c>
      <c r="R99" s="1" t="s">
        <v>283</v>
      </c>
      <c r="S99">
        <v>1915</v>
      </c>
    </row>
    <row r="100" spans="1:19" x14ac:dyDescent="0.25">
      <c r="A100" s="5">
        <v>5698</v>
      </c>
      <c r="B100" t="s">
        <v>71</v>
      </c>
      <c r="C100" s="1" t="s">
        <v>116</v>
      </c>
      <c r="D100" s="1" t="s">
        <v>251</v>
      </c>
      <c r="E100" t="s">
        <v>103</v>
      </c>
      <c r="F100" s="6">
        <v>1</v>
      </c>
      <c r="G100" s="6" t="s">
        <v>48</v>
      </c>
      <c r="K100">
        <v>0</v>
      </c>
      <c r="L100">
        <v>0</v>
      </c>
      <c r="M100">
        <v>0</v>
      </c>
      <c r="N100">
        <v>0</v>
      </c>
      <c r="O100">
        <v>0</v>
      </c>
      <c r="P100">
        <v>0</v>
      </c>
      <c r="R100" s="1" t="s">
        <v>387</v>
      </c>
      <c r="S100">
        <v>1915</v>
      </c>
    </row>
    <row r="101" spans="1:19" x14ac:dyDescent="0.25">
      <c r="A101" s="5">
        <v>5700</v>
      </c>
      <c r="B101" t="s">
        <v>71</v>
      </c>
      <c r="C101" s="1" t="s">
        <v>116</v>
      </c>
      <c r="D101" s="1" t="s">
        <v>251</v>
      </c>
      <c r="E101" t="s">
        <v>103</v>
      </c>
      <c r="F101" s="6">
        <v>1</v>
      </c>
      <c r="G101" s="6" t="s">
        <v>48</v>
      </c>
      <c r="K101">
        <v>0</v>
      </c>
      <c r="L101">
        <v>0</v>
      </c>
      <c r="M101">
        <v>0</v>
      </c>
      <c r="N101">
        <v>0</v>
      </c>
      <c r="O101">
        <v>0</v>
      </c>
      <c r="P101">
        <v>0</v>
      </c>
      <c r="Q101" t="s">
        <v>205</v>
      </c>
      <c r="R101" s="1" t="s">
        <v>388</v>
      </c>
      <c r="S101">
        <v>1915</v>
      </c>
    </row>
    <row r="102" spans="1:19" ht="30" x14ac:dyDescent="0.25">
      <c r="A102" s="5">
        <v>5701</v>
      </c>
      <c r="B102" t="s">
        <v>255</v>
      </c>
      <c r="C102" s="1" t="s">
        <v>391</v>
      </c>
      <c r="D102" s="1" t="s">
        <v>286</v>
      </c>
      <c r="E102" t="s">
        <v>100</v>
      </c>
      <c r="F102" s="6">
        <v>2</v>
      </c>
      <c r="G102" s="6" t="s">
        <v>48</v>
      </c>
      <c r="K102">
        <v>0</v>
      </c>
      <c r="L102">
        <v>0</v>
      </c>
      <c r="M102">
        <v>0</v>
      </c>
      <c r="N102">
        <v>0</v>
      </c>
      <c r="O102">
        <v>0</v>
      </c>
      <c r="P102">
        <v>0</v>
      </c>
      <c r="Q102" t="s">
        <v>392</v>
      </c>
      <c r="R102" s="1" t="s">
        <v>393</v>
      </c>
      <c r="S102">
        <v>1915</v>
      </c>
    </row>
    <row r="103" spans="1:19" ht="30" x14ac:dyDescent="0.25">
      <c r="A103" s="5">
        <v>5702</v>
      </c>
      <c r="B103" t="s">
        <v>255</v>
      </c>
      <c r="C103" s="1" t="s">
        <v>391</v>
      </c>
      <c r="D103" s="1" t="s">
        <v>287</v>
      </c>
      <c r="E103" t="s">
        <v>100</v>
      </c>
      <c r="F103" s="6">
        <v>1</v>
      </c>
      <c r="G103" s="6" t="s">
        <v>48</v>
      </c>
      <c r="K103">
        <v>0</v>
      </c>
      <c r="L103">
        <v>0</v>
      </c>
      <c r="M103">
        <v>0</v>
      </c>
      <c r="N103">
        <v>0</v>
      </c>
      <c r="O103">
        <v>0</v>
      </c>
      <c r="P103">
        <v>0</v>
      </c>
      <c r="S103">
        <v>1915</v>
      </c>
    </row>
    <row r="104" spans="1:19" ht="45" x14ac:dyDescent="0.25">
      <c r="A104" s="5">
        <v>5706</v>
      </c>
      <c r="B104" t="s">
        <v>46</v>
      </c>
      <c r="C104" s="1" t="s">
        <v>164</v>
      </c>
      <c r="D104" s="1" t="s">
        <v>285</v>
      </c>
      <c r="E104" t="s">
        <v>100</v>
      </c>
      <c r="F104" s="6">
        <v>1</v>
      </c>
      <c r="G104" s="6" t="s">
        <v>48</v>
      </c>
      <c r="J104">
        <v>1700</v>
      </c>
      <c r="K104">
        <v>0</v>
      </c>
      <c r="L104">
        <v>0</v>
      </c>
      <c r="M104">
        <v>0</v>
      </c>
      <c r="N104">
        <v>0</v>
      </c>
      <c r="O104">
        <v>0</v>
      </c>
      <c r="P104">
        <v>0</v>
      </c>
      <c r="R104" s="1" t="s">
        <v>390</v>
      </c>
      <c r="S104">
        <v>1915</v>
      </c>
    </row>
    <row r="105" spans="1:19" ht="30" x14ac:dyDescent="0.25">
      <c r="A105" s="2">
        <v>5707</v>
      </c>
      <c r="B105" s="2" t="s">
        <v>255</v>
      </c>
      <c r="C105" s="1" t="s">
        <v>391</v>
      </c>
      <c r="D105" s="1" t="s">
        <v>288</v>
      </c>
      <c r="E105" t="s">
        <v>100</v>
      </c>
      <c r="F105" s="6">
        <v>1</v>
      </c>
      <c r="G105" s="6" t="s">
        <v>48</v>
      </c>
      <c r="K105">
        <v>0</v>
      </c>
      <c r="L105">
        <v>0</v>
      </c>
      <c r="M105">
        <v>0</v>
      </c>
      <c r="N105">
        <v>0</v>
      </c>
      <c r="O105">
        <v>0</v>
      </c>
      <c r="P105">
        <v>0</v>
      </c>
      <c r="R105" s="1" t="s">
        <v>394</v>
      </c>
      <c r="S105">
        <v>1915</v>
      </c>
    </row>
    <row r="106" spans="1:19" ht="30" x14ac:dyDescent="0.25">
      <c r="A106" s="2">
        <v>5708</v>
      </c>
      <c r="B106" s="2" t="s">
        <v>255</v>
      </c>
      <c r="C106" s="1" t="s">
        <v>391</v>
      </c>
      <c r="E106" t="s">
        <v>103</v>
      </c>
      <c r="F106" s="6">
        <v>1</v>
      </c>
      <c r="G106" s="6" t="s">
        <v>48</v>
      </c>
      <c r="K106">
        <v>0</v>
      </c>
      <c r="L106">
        <v>0</v>
      </c>
      <c r="M106">
        <v>0</v>
      </c>
      <c r="N106">
        <v>0</v>
      </c>
      <c r="O106">
        <v>0</v>
      </c>
      <c r="P106">
        <v>0</v>
      </c>
      <c r="R106" s="1" t="s">
        <v>395</v>
      </c>
      <c r="S106">
        <v>1915</v>
      </c>
    </row>
    <row r="107" spans="1:19" x14ac:dyDescent="0.25">
      <c r="A107" s="5">
        <v>5718</v>
      </c>
      <c r="B107" t="s">
        <v>71</v>
      </c>
      <c r="C107" s="1" t="s">
        <v>135</v>
      </c>
      <c r="D107" s="1" t="s">
        <v>284</v>
      </c>
      <c r="E107" t="s">
        <v>105</v>
      </c>
      <c r="F107" s="6">
        <v>1</v>
      </c>
      <c r="G107" s="6" t="s">
        <v>48</v>
      </c>
      <c r="H107" s="6">
        <v>4</v>
      </c>
      <c r="K107">
        <v>0</v>
      </c>
      <c r="L107">
        <v>0</v>
      </c>
      <c r="M107">
        <v>0</v>
      </c>
      <c r="N107">
        <v>0</v>
      </c>
      <c r="O107">
        <v>0</v>
      </c>
      <c r="P107">
        <v>0</v>
      </c>
      <c r="R107" s="1" t="s">
        <v>389</v>
      </c>
      <c r="S107">
        <v>1915</v>
      </c>
    </row>
    <row r="108" spans="1:19" ht="30" x14ac:dyDescent="0.25">
      <c r="A108" s="5">
        <v>5723</v>
      </c>
      <c r="B108" t="s">
        <v>71</v>
      </c>
      <c r="D108" s="1" t="s">
        <v>289</v>
      </c>
      <c r="E108" t="s">
        <v>105</v>
      </c>
      <c r="F108" s="6">
        <v>1</v>
      </c>
      <c r="G108" s="6" t="s">
        <v>48</v>
      </c>
      <c r="K108">
        <v>0</v>
      </c>
      <c r="L108">
        <v>0</v>
      </c>
      <c r="M108">
        <v>0</v>
      </c>
      <c r="N108">
        <v>0</v>
      </c>
      <c r="O108">
        <v>0</v>
      </c>
      <c r="P108">
        <v>0</v>
      </c>
      <c r="R108" s="1" t="s">
        <v>396</v>
      </c>
      <c r="S108">
        <v>1915</v>
      </c>
    </row>
    <row r="109" spans="1:19" ht="30" x14ac:dyDescent="0.25">
      <c r="A109" s="5">
        <v>5728</v>
      </c>
      <c r="B109" t="s">
        <v>46</v>
      </c>
      <c r="C109" s="1" t="s">
        <v>295</v>
      </c>
      <c r="D109" s="1" t="s">
        <v>296</v>
      </c>
      <c r="E109" t="s">
        <v>105</v>
      </c>
      <c r="F109" s="6">
        <v>1</v>
      </c>
      <c r="G109" s="6" t="s">
        <v>48</v>
      </c>
      <c r="K109">
        <v>0</v>
      </c>
      <c r="L109">
        <v>0</v>
      </c>
      <c r="M109">
        <v>0</v>
      </c>
      <c r="N109">
        <v>0</v>
      </c>
      <c r="O109">
        <v>0</v>
      </c>
      <c r="P109">
        <v>0</v>
      </c>
      <c r="S109">
        <v>1915</v>
      </c>
    </row>
    <row r="110" spans="1:19" x14ac:dyDescent="0.25">
      <c r="A110" s="5">
        <v>5730</v>
      </c>
      <c r="B110" t="s">
        <v>71</v>
      </c>
      <c r="C110" s="1" t="s">
        <v>290</v>
      </c>
      <c r="D110" s="1" t="s">
        <v>251</v>
      </c>
      <c r="E110" t="s">
        <v>103</v>
      </c>
      <c r="F110" s="6">
        <v>1</v>
      </c>
      <c r="G110" s="6" t="s">
        <v>48</v>
      </c>
      <c r="K110">
        <v>0</v>
      </c>
      <c r="L110">
        <v>0</v>
      </c>
      <c r="M110">
        <v>0</v>
      </c>
      <c r="N110">
        <v>0</v>
      </c>
      <c r="O110">
        <v>0</v>
      </c>
      <c r="P110">
        <v>0</v>
      </c>
      <c r="S110">
        <v>1915</v>
      </c>
    </row>
    <row r="111" spans="1:19" x14ac:dyDescent="0.25">
      <c r="A111" s="5">
        <v>5731</v>
      </c>
      <c r="B111" t="s">
        <v>71</v>
      </c>
      <c r="C111" s="1" t="s">
        <v>116</v>
      </c>
      <c r="D111" s="1" t="s">
        <v>251</v>
      </c>
      <c r="E111" t="s">
        <v>103</v>
      </c>
      <c r="F111" s="6">
        <v>1</v>
      </c>
      <c r="G111" s="6" t="s">
        <v>48</v>
      </c>
      <c r="K111">
        <v>0</v>
      </c>
      <c r="L111">
        <v>0</v>
      </c>
      <c r="M111">
        <v>0</v>
      </c>
      <c r="N111">
        <v>0</v>
      </c>
      <c r="O111">
        <v>0</v>
      </c>
      <c r="P111">
        <v>0</v>
      </c>
      <c r="S111">
        <v>1915</v>
      </c>
    </row>
    <row r="112" spans="1:19" x14ac:dyDescent="0.25">
      <c r="A112" s="5">
        <v>5737</v>
      </c>
      <c r="B112" t="s">
        <v>71</v>
      </c>
      <c r="D112" s="1" t="s">
        <v>253</v>
      </c>
      <c r="E112" t="s">
        <v>100</v>
      </c>
      <c r="F112" s="6">
        <v>1</v>
      </c>
      <c r="G112" s="6" t="s">
        <v>48</v>
      </c>
      <c r="K112">
        <v>0</v>
      </c>
      <c r="L112">
        <v>0</v>
      </c>
      <c r="M112">
        <v>0</v>
      </c>
      <c r="N112">
        <v>0</v>
      </c>
      <c r="O112">
        <v>0</v>
      </c>
      <c r="P112">
        <v>0</v>
      </c>
      <c r="S112">
        <v>1915</v>
      </c>
    </row>
    <row r="113" spans="1:122" x14ac:dyDescent="0.25">
      <c r="A113" s="5">
        <v>5737</v>
      </c>
      <c r="B113" t="s">
        <v>71</v>
      </c>
      <c r="C113" s="1" t="s">
        <v>291</v>
      </c>
      <c r="D113" s="1" t="s">
        <v>253</v>
      </c>
      <c r="E113" t="s">
        <v>100</v>
      </c>
      <c r="F113" s="6">
        <v>1</v>
      </c>
      <c r="G113" s="6" t="s">
        <v>48</v>
      </c>
      <c r="H113" s="6">
        <v>2</v>
      </c>
      <c r="I113">
        <v>100</v>
      </c>
      <c r="K113" s="6">
        <v>0</v>
      </c>
      <c r="L113" s="6">
        <v>0</v>
      </c>
      <c r="M113" s="6">
        <v>0</v>
      </c>
      <c r="N113" s="6">
        <v>0</v>
      </c>
      <c r="O113" s="6">
        <v>0</v>
      </c>
      <c r="P113" s="6">
        <v>0</v>
      </c>
      <c r="Q113" s="6"/>
      <c r="R113" s="1" t="s">
        <v>292</v>
      </c>
      <c r="S113">
        <v>1915</v>
      </c>
    </row>
    <row r="114" spans="1:122" ht="30" x14ac:dyDescent="0.25">
      <c r="A114" s="5">
        <v>5739</v>
      </c>
      <c r="B114" t="s">
        <v>71</v>
      </c>
      <c r="D114" s="1" t="s">
        <v>294</v>
      </c>
      <c r="E114" t="s">
        <v>100</v>
      </c>
      <c r="F114" s="6">
        <v>2</v>
      </c>
      <c r="G114" s="6" t="s">
        <v>48</v>
      </c>
      <c r="H114" s="6">
        <v>4</v>
      </c>
      <c r="I114">
        <v>200</v>
      </c>
      <c r="K114" s="6">
        <v>0</v>
      </c>
      <c r="L114" s="6">
        <v>0</v>
      </c>
      <c r="M114" s="6">
        <v>0</v>
      </c>
      <c r="N114" s="6">
        <v>0</v>
      </c>
      <c r="O114" s="6">
        <v>0</v>
      </c>
      <c r="P114" s="6">
        <v>0</v>
      </c>
      <c r="R114" s="1" t="s">
        <v>293</v>
      </c>
      <c r="S114">
        <v>1915</v>
      </c>
    </row>
    <row r="115" spans="1:122" x14ac:dyDescent="0.25">
      <c r="A115" s="5">
        <v>5761</v>
      </c>
      <c r="B115" t="s">
        <v>71</v>
      </c>
      <c r="C115" s="1" t="s">
        <v>116</v>
      </c>
      <c r="D115" s="1" t="s">
        <v>251</v>
      </c>
      <c r="E115" t="s">
        <v>103</v>
      </c>
      <c r="F115" s="6">
        <v>1</v>
      </c>
      <c r="G115" s="6" t="s">
        <v>48</v>
      </c>
      <c r="K115" s="6">
        <v>0</v>
      </c>
      <c r="L115" s="6">
        <v>0</v>
      </c>
      <c r="M115" s="6">
        <v>0</v>
      </c>
      <c r="N115" s="6">
        <v>0</v>
      </c>
      <c r="O115" s="6">
        <v>0</v>
      </c>
      <c r="P115" s="6">
        <v>0</v>
      </c>
      <c r="R115" s="1" t="s">
        <v>397</v>
      </c>
      <c r="S115">
        <v>1915</v>
      </c>
    </row>
    <row r="116" spans="1:122" x14ac:dyDescent="0.25">
      <c r="A116" s="5">
        <v>5762</v>
      </c>
      <c r="B116" t="s">
        <v>71</v>
      </c>
      <c r="C116" s="1" t="s">
        <v>297</v>
      </c>
      <c r="D116" s="1" t="s">
        <v>251</v>
      </c>
      <c r="E116" t="s">
        <v>103</v>
      </c>
      <c r="F116" s="6">
        <v>1</v>
      </c>
      <c r="G116" s="6" t="s">
        <v>48</v>
      </c>
      <c r="K116" s="6">
        <v>0</v>
      </c>
      <c r="L116" s="6">
        <v>0</v>
      </c>
      <c r="M116" s="6">
        <v>0</v>
      </c>
      <c r="N116" s="6">
        <v>0</v>
      </c>
      <c r="O116" s="6">
        <v>0</v>
      </c>
      <c r="P116" s="6">
        <v>0</v>
      </c>
      <c r="R116" s="1" t="s">
        <v>398</v>
      </c>
      <c r="S116">
        <v>1915</v>
      </c>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row>
    <row r="117" spans="1:122" x14ac:dyDescent="0.25">
      <c r="A117" s="5">
        <v>5768</v>
      </c>
      <c r="B117" t="s">
        <v>71</v>
      </c>
      <c r="C117" s="1" t="s">
        <v>116</v>
      </c>
      <c r="D117" s="1" t="s">
        <v>251</v>
      </c>
      <c r="E117" t="s">
        <v>103</v>
      </c>
      <c r="F117" s="6">
        <v>1</v>
      </c>
      <c r="G117" s="6" t="s">
        <v>48</v>
      </c>
      <c r="K117" s="6">
        <v>0</v>
      </c>
      <c r="L117" s="6">
        <v>0</v>
      </c>
      <c r="M117" s="6">
        <v>0</v>
      </c>
      <c r="N117" s="6">
        <v>0</v>
      </c>
      <c r="O117" s="6">
        <v>0</v>
      </c>
      <c r="P117" s="6">
        <v>0</v>
      </c>
      <c r="R117" s="1" t="s">
        <v>399</v>
      </c>
      <c r="S117">
        <v>1915</v>
      </c>
    </row>
    <row r="118" spans="1:122" x14ac:dyDescent="0.25">
      <c r="A118" s="5">
        <v>5769</v>
      </c>
      <c r="B118" t="s">
        <v>71</v>
      </c>
      <c r="C118" s="1" t="s">
        <v>116</v>
      </c>
      <c r="D118" s="1" t="s">
        <v>298</v>
      </c>
      <c r="E118" t="s">
        <v>160</v>
      </c>
      <c r="F118" s="6">
        <v>1</v>
      </c>
      <c r="G118" s="6" t="s">
        <v>48</v>
      </c>
      <c r="K118" s="6">
        <v>0</v>
      </c>
      <c r="L118" s="6">
        <v>0</v>
      </c>
      <c r="M118" s="6">
        <v>0</v>
      </c>
      <c r="N118" s="6">
        <v>0</v>
      </c>
      <c r="O118" s="6">
        <v>0</v>
      </c>
      <c r="P118" s="6">
        <v>0</v>
      </c>
      <c r="S118">
        <v>1915</v>
      </c>
    </row>
    <row r="119" spans="1:122" x14ac:dyDescent="0.25">
      <c r="A119" s="5">
        <v>5769</v>
      </c>
      <c r="B119" t="s">
        <v>71</v>
      </c>
      <c r="C119" s="1" t="s">
        <v>291</v>
      </c>
      <c r="D119" s="1" t="s">
        <v>299</v>
      </c>
      <c r="E119" t="s">
        <v>100</v>
      </c>
      <c r="F119" s="6">
        <v>1</v>
      </c>
      <c r="G119" s="6" t="s">
        <v>48</v>
      </c>
      <c r="K119" s="6">
        <v>0</v>
      </c>
      <c r="L119" s="6">
        <v>0</v>
      </c>
      <c r="M119" s="6">
        <v>0</v>
      </c>
      <c r="N119" s="6">
        <v>0</v>
      </c>
      <c r="O119" s="6">
        <v>0</v>
      </c>
      <c r="P119" s="6">
        <v>0</v>
      </c>
      <c r="R119" s="1" t="s">
        <v>399</v>
      </c>
      <c r="S119">
        <v>1915</v>
      </c>
    </row>
    <row r="120" spans="1:122" x14ac:dyDescent="0.25">
      <c r="A120" s="5">
        <v>5776</v>
      </c>
      <c r="B120" t="s">
        <v>71</v>
      </c>
      <c r="C120" s="1" t="s">
        <v>164</v>
      </c>
      <c r="D120" s="1" t="s">
        <v>251</v>
      </c>
      <c r="E120" t="s">
        <v>103</v>
      </c>
      <c r="F120" s="6">
        <v>2</v>
      </c>
      <c r="G120" s="6" t="s">
        <v>48</v>
      </c>
      <c r="K120" s="6">
        <v>0</v>
      </c>
      <c r="L120" s="6">
        <v>0</v>
      </c>
      <c r="M120" s="6">
        <v>0</v>
      </c>
      <c r="N120" s="6">
        <v>0</v>
      </c>
      <c r="O120" s="6">
        <v>0</v>
      </c>
      <c r="P120" s="6">
        <v>0</v>
      </c>
      <c r="R120" s="1" t="s">
        <v>300</v>
      </c>
      <c r="S120">
        <v>1915</v>
      </c>
    </row>
    <row r="121" spans="1:122" ht="30" x14ac:dyDescent="0.25">
      <c r="A121" s="5">
        <v>5776</v>
      </c>
      <c r="B121" t="s">
        <v>46</v>
      </c>
      <c r="C121" s="1" t="s">
        <v>164</v>
      </c>
      <c r="D121" s="1" t="s">
        <v>301</v>
      </c>
      <c r="E121" t="s">
        <v>63</v>
      </c>
      <c r="F121" s="6">
        <v>8</v>
      </c>
      <c r="G121" s="6" t="s">
        <v>48</v>
      </c>
      <c r="K121" s="6">
        <v>0</v>
      </c>
      <c r="L121" s="6">
        <v>0</v>
      </c>
      <c r="M121" s="6">
        <v>0</v>
      </c>
      <c r="N121" s="6">
        <v>0</v>
      </c>
      <c r="O121" s="6">
        <v>0</v>
      </c>
      <c r="P121" s="6">
        <v>0</v>
      </c>
      <c r="R121" s="1" t="s">
        <v>302</v>
      </c>
      <c r="S121">
        <v>1915</v>
      </c>
    </row>
    <row r="122" spans="1:122" ht="75" x14ac:dyDescent="0.25">
      <c r="A122" s="5">
        <v>5777</v>
      </c>
      <c r="B122" t="s">
        <v>46</v>
      </c>
      <c r="C122" s="1" t="s">
        <v>164</v>
      </c>
      <c r="D122" s="1" t="s">
        <v>400</v>
      </c>
      <c r="E122" t="s">
        <v>63</v>
      </c>
      <c r="F122" s="6">
        <v>7</v>
      </c>
      <c r="G122" s="6" t="s">
        <v>48</v>
      </c>
      <c r="K122" s="6">
        <v>0</v>
      </c>
      <c r="L122" s="6">
        <v>0</v>
      </c>
      <c r="M122" s="6">
        <v>0</v>
      </c>
      <c r="N122" s="6">
        <v>0</v>
      </c>
      <c r="O122" s="6">
        <v>0</v>
      </c>
      <c r="P122" s="6">
        <v>0</v>
      </c>
      <c r="S122">
        <v>1915</v>
      </c>
    </row>
    <row r="123" spans="1:122" x14ac:dyDescent="0.25">
      <c r="A123" s="5">
        <v>5794</v>
      </c>
      <c r="B123" t="s">
        <v>71</v>
      </c>
      <c r="D123" s="1" t="s">
        <v>296</v>
      </c>
      <c r="E123" t="s">
        <v>105</v>
      </c>
      <c r="F123" s="6">
        <v>1</v>
      </c>
      <c r="G123" s="6" t="s">
        <v>48</v>
      </c>
      <c r="J123">
        <v>100</v>
      </c>
      <c r="K123" s="6">
        <v>0</v>
      </c>
      <c r="L123" s="6">
        <v>0</v>
      </c>
      <c r="M123" s="6">
        <v>0</v>
      </c>
      <c r="N123" s="6">
        <v>0</v>
      </c>
      <c r="O123" s="6">
        <v>0</v>
      </c>
      <c r="P123" s="6">
        <v>0</v>
      </c>
      <c r="R123" s="1" t="s">
        <v>401</v>
      </c>
      <c r="S123">
        <v>1915</v>
      </c>
    </row>
    <row r="124" spans="1:122" ht="30" x14ac:dyDescent="0.25">
      <c r="A124" s="5">
        <v>5801</v>
      </c>
      <c r="B124" t="s">
        <v>71</v>
      </c>
      <c r="C124" s="1" t="s">
        <v>116</v>
      </c>
      <c r="D124" s="1" t="s">
        <v>303</v>
      </c>
      <c r="E124" t="s">
        <v>63</v>
      </c>
      <c r="F124" s="6">
        <v>1</v>
      </c>
      <c r="G124" s="6" t="s">
        <v>48</v>
      </c>
      <c r="K124" s="6">
        <v>0</v>
      </c>
      <c r="L124" s="6">
        <v>0</v>
      </c>
      <c r="M124" s="6">
        <v>0</v>
      </c>
      <c r="N124" s="6">
        <v>0</v>
      </c>
      <c r="O124" s="6">
        <v>0</v>
      </c>
      <c r="P124" s="6">
        <v>0</v>
      </c>
      <c r="S124">
        <v>1915</v>
      </c>
    </row>
    <row r="125" spans="1:122" x14ac:dyDescent="0.25">
      <c r="A125" s="5">
        <v>5801</v>
      </c>
      <c r="B125" t="s">
        <v>46</v>
      </c>
      <c r="C125" s="1" t="s">
        <v>164</v>
      </c>
      <c r="D125" s="1" t="s">
        <v>251</v>
      </c>
      <c r="E125" t="s">
        <v>103</v>
      </c>
      <c r="F125" s="6">
        <v>6</v>
      </c>
      <c r="G125" s="6" t="s">
        <v>48</v>
      </c>
      <c r="K125" s="6">
        <v>0</v>
      </c>
      <c r="L125" s="6">
        <v>0</v>
      </c>
      <c r="M125" s="6">
        <v>0</v>
      </c>
      <c r="N125" s="6">
        <v>0</v>
      </c>
      <c r="O125" s="6">
        <v>1</v>
      </c>
      <c r="P125" s="6">
        <v>0</v>
      </c>
      <c r="R125" s="1" t="s">
        <v>304</v>
      </c>
      <c r="S125">
        <v>1915</v>
      </c>
    </row>
    <row r="126" spans="1:122" ht="30" x14ac:dyDescent="0.25">
      <c r="A126" s="5">
        <v>5807</v>
      </c>
      <c r="B126" t="s">
        <v>22</v>
      </c>
      <c r="C126" s="1" t="s">
        <v>96</v>
      </c>
      <c r="D126" s="1" t="s">
        <v>305</v>
      </c>
      <c r="E126" t="s">
        <v>105</v>
      </c>
      <c r="F126" s="6">
        <v>1</v>
      </c>
      <c r="G126" s="6" t="s">
        <v>48</v>
      </c>
      <c r="H126" s="6">
        <v>6</v>
      </c>
      <c r="K126" s="6">
        <v>0</v>
      </c>
      <c r="L126" s="6">
        <v>0</v>
      </c>
      <c r="M126" s="6">
        <v>0</v>
      </c>
      <c r="N126" s="6">
        <v>0</v>
      </c>
      <c r="O126" s="6">
        <v>0</v>
      </c>
      <c r="P126" s="6">
        <v>0</v>
      </c>
      <c r="R126" s="1" t="s">
        <v>402</v>
      </c>
      <c r="S126">
        <v>1915</v>
      </c>
    </row>
    <row r="127" spans="1:122" x14ac:dyDescent="0.25">
      <c r="A127" s="5">
        <v>5823</v>
      </c>
      <c r="B127" t="s">
        <v>46</v>
      </c>
      <c r="C127" s="1" t="s">
        <v>88</v>
      </c>
      <c r="D127" s="1" t="s">
        <v>306</v>
      </c>
      <c r="E127" t="s">
        <v>63</v>
      </c>
      <c r="F127" s="6">
        <v>5</v>
      </c>
      <c r="G127" s="6" t="s">
        <v>48</v>
      </c>
      <c r="K127" s="6">
        <v>0</v>
      </c>
      <c r="L127" s="6">
        <v>0</v>
      </c>
      <c r="M127" s="6">
        <v>0</v>
      </c>
      <c r="N127" s="6">
        <v>0</v>
      </c>
      <c r="O127" s="6">
        <v>0</v>
      </c>
      <c r="P127" s="6">
        <v>1</v>
      </c>
      <c r="R127" s="1" t="s">
        <v>307</v>
      </c>
      <c r="S127">
        <v>1915</v>
      </c>
    </row>
    <row r="128" spans="1:122" ht="45" x14ac:dyDescent="0.25">
      <c r="A128" s="5">
        <v>5828</v>
      </c>
      <c r="B128" t="s">
        <v>46</v>
      </c>
      <c r="C128" s="1" t="s">
        <v>122</v>
      </c>
      <c r="D128" s="1" t="s">
        <v>308</v>
      </c>
      <c r="E128" t="s">
        <v>63</v>
      </c>
      <c r="F128" s="6">
        <v>1</v>
      </c>
      <c r="G128" s="6" t="s">
        <v>48</v>
      </c>
      <c r="K128" s="6">
        <v>0</v>
      </c>
      <c r="L128" s="6">
        <v>7</v>
      </c>
      <c r="M128" s="6">
        <v>0</v>
      </c>
      <c r="N128" s="6">
        <v>0</v>
      </c>
      <c r="O128" s="6">
        <v>0</v>
      </c>
      <c r="P128" s="6">
        <v>0</v>
      </c>
      <c r="R128" s="1" t="s">
        <v>403</v>
      </c>
      <c r="S128">
        <v>1915</v>
      </c>
    </row>
    <row r="129" spans="1:21" x14ac:dyDescent="0.25">
      <c r="A129" s="5">
        <v>5828</v>
      </c>
      <c r="B129" t="s">
        <v>46</v>
      </c>
      <c r="C129" s="1" t="s">
        <v>291</v>
      </c>
      <c r="E129" t="s">
        <v>103</v>
      </c>
      <c r="F129" s="6">
        <v>1</v>
      </c>
      <c r="G129" s="6" t="s">
        <v>48</v>
      </c>
      <c r="K129" s="6">
        <v>0</v>
      </c>
      <c r="L129" s="6">
        <v>0</v>
      </c>
      <c r="M129" s="6">
        <v>0</v>
      </c>
      <c r="N129" s="6">
        <v>0</v>
      </c>
      <c r="O129" s="6">
        <v>0</v>
      </c>
      <c r="P129" s="6">
        <v>0</v>
      </c>
      <c r="S129">
        <v>1915</v>
      </c>
    </row>
    <row r="130" spans="1:21" x14ac:dyDescent="0.25">
      <c r="A130" s="5">
        <v>5836</v>
      </c>
      <c r="B130" t="s">
        <v>22</v>
      </c>
      <c r="C130" s="1" t="s">
        <v>309</v>
      </c>
      <c r="E130" t="s">
        <v>103</v>
      </c>
      <c r="F130" s="6">
        <v>1</v>
      </c>
      <c r="G130" s="6" t="s">
        <v>48</v>
      </c>
      <c r="K130" s="6">
        <v>0</v>
      </c>
      <c r="L130" s="6">
        <v>0</v>
      </c>
      <c r="M130" s="6">
        <v>0</v>
      </c>
      <c r="N130" s="6">
        <v>0</v>
      </c>
      <c r="O130" s="6">
        <v>0</v>
      </c>
      <c r="P130" s="6">
        <v>0</v>
      </c>
      <c r="Q130" s="6"/>
      <c r="R130" s="37" t="s">
        <v>404</v>
      </c>
      <c r="S130">
        <v>1915</v>
      </c>
    </row>
    <row r="131" spans="1:21" ht="30" x14ac:dyDescent="0.25">
      <c r="A131" s="5">
        <v>5836</v>
      </c>
      <c r="B131" t="s">
        <v>22</v>
      </c>
      <c r="C131" s="1" t="s">
        <v>310</v>
      </c>
      <c r="D131" s="1" t="s">
        <v>311</v>
      </c>
      <c r="E131" t="s">
        <v>63</v>
      </c>
      <c r="F131" s="6">
        <v>1</v>
      </c>
      <c r="G131" s="6" t="s">
        <v>48</v>
      </c>
      <c r="H131" s="6">
        <v>6</v>
      </c>
      <c r="K131" s="6">
        <v>0</v>
      </c>
      <c r="L131" s="6">
        <v>0</v>
      </c>
      <c r="M131" s="6">
        <v>0</v>
      </c>
      <c r="N131" s="6">
        <v>0</v>
      </c>
      <c r="O131" s="6">
        <v>0</v>
      </c>
      <c r="P131" s="6">
        <v>0</v>
      </c>
      <c r="Q131" s="6"/>
      <c r="R131" s="37" t="s">
        <v>405</v>
      </c>
      <c r="S131">
        <v>1915</v>
      </c>
    </row>
    <row r="132" spans="1:21" ht="30" x14ac:dyDescent="0.25">
      <c r="A132" s="5">
        <v>5837</v>
      </c>
      <c r="B132" t="s">
        <v>22</v>
      </c>
      <c r="C132" s="1" t="s">
        <v>312</v>
      </c>
      <c r="D132" s="1" t="s">
        <v>313</v>
      </c>
      <c r="E132" t="s">
        <v>104</v>
      </c>
      <c r="F132" s="6">
        <v>2</v>
      </c>
      <c r="G132" s="6" t="s">
        <v>48</v>
      </c>
      <c r="K132" s="6">
        <v>0</v>
      </c>
      <c r="L132" s="6">
        <v>0</v>
      </c>
      <c r="M132" s="6">
        <v>0</v>
      </c>
      <c r="N132" s="6">
        <v>0</v>
      </c>
      <c r="O132" s="6">
        <v>0</v>
      </c>
      <c r="P132" s="6">
        <v>0</v>
      </c>
      <c r="R132" s="37"/>
      <c r="S132">
        <v>1915</v>
      </c>
    </row>
    <row r="133" spans="1:21" ht="30" x14ac:dyDescent="0.25">
      <c r="A133" s="5">
        <v>5842</v>
      </c>
      <c r="B133" t="s">
        <v>22</v>
      </c>
      <c r="D133" s="1" t="s">
        <v>406</v>
      </c>
      <c r="E133" t="s">
        <v>105</v>
      </c>
      <c r="F133" s="6">
        <v>2</v>
      </c>
      <c r="G133" s="6" t="s">
        <v>48</v>
      </c>
      <c r="K133" s="6">
        <v>0</v>
      </c>
      <c r="L133" s="6">
        <v>0</v>
      </c>
      <c r="M133" s="6">
        <v>0</v>
      </c>
      <c r="N133" s="6">
        <v>0</v>
      </c>
      <c r="O133" s="6">
        <v>0</v>
      </c>
      <c r="P133" s="6">
        <v>0</v>
      </c>
      <c r="R133" s="37" t="s">
        <v>407</v>
      </c>
      <c r="S133">
        <v>1915</v>
      </c>
    </row>
    <row r="134" spans="1:21" ht="60" x14ac:dyDescent="0.25">
      <c r="A134" s="5">
        <v>5846</v>
      </c>
      <c r="B134" t="s">
        <v>22</v>
      </c>
      <c r="C134" s="1" t="s">
        <v>96</v>
      </c>
      <c r="D134" s="1" t="s">
        <v>92</v>
      </c>
      <c r="E134" t="s">
        <v>63</v>
      </c>
      <c r="F134" s="6">
        <v>3</v>
      </c>
      <c r="G134" s="6" t="s">
        <v>48</v>
      </c>
      <c r="K134">
        <v>0</v>
      </c>
      <c r="L134">
        <v>0</v>
      </c>
      <c r="M134">
        <v>0</v>
      </c>
      <c r="N134">
        <v>0</v>
      </c>
      <c r="O134">
        <v>0</v>
      </c>
      <c r="P134">
        <v>0</v>
      </c>
      <c r="R134" s="37"/>
      <c r="S134">
        <v>1916</v>
      </c>
    </row>
    <row r="135" spans="1:21" ht="45" x14ac:dyDescent="0.25">
      <c r="A135" s="5">
        <v>5855</v>
      </c>
      <c r="B135" t="s">
        <v>46</v>
      </c>
      <c r="C135" s="1" t="s">
        <v>90</v>
      </c>
      <c r="D135" s="1" t="s">
        <v>89</v>
      </c>
      <c r="E135" t="s">
        <v>63</v>
      </c>
      <c r="F135" s="6">
        <v>9</v>
      </c>
      <c r="G135" s="6" t="s">
        <v>48</v>
      </c>
      <c r="K135">
        <v>0</v>
      </c>
      <c r="L135">
        <v>0</v>
      </c>
      <c r="M135">
        <v>0</v>
      </c>
      <c r="N135">
        <v>0</v>
      </c>
      <c r="O135">
        <v>0</v>
      </c>
      <c r="P135">
        <v>0</v>
      </c>
      <c r="R135" s="1" t="s">
        <v>117</v>
      </c>
      <c r="S135">
        <v>1916</v>
      </c>
    </row>
    <row r="136" spans="1:21" ht="30" x14ac:dyDescent="0.25">
      <c r="A136" s="5">
        <v>5856</v>
      </c>
      <c r="B136" t="s">
        <v>71</v>
      </c>
      <c r="C136" s="1" t="s">
        <v>84</v>
      </c>
      <c r="E136" t="s">
        <v>103</v>
      </c>
      <c r="F136" s="6">
        <v>1</v>
      </c>
      <c r="G136" s="6" t="s">
        <v>48</v>
      </c>
      <c r="K136">
        <v>0</v>
      </c>
      <c r="L136">
        <v>0</v>
      </c>
      <c r="M136">
        <v>0</v>
      </c>
      <c r="N136">
        <v>0</v>
      </c>
      <c r="O136">
        <v>0</v>
      </c>
      <c r="P136">
        <v>0</v>
      </c>
      <c r="R136" s="1" t="s">
        <v>179</v>
      </c>
      <c r="S136">
        <v>1916</v>
      </c>
    </row>
    <row r="137" spans="1:21" ht="45" x14ac:dyDescent="0.25">
      <c r="A137" s="5">
        <v>5858</v>
      </c>
      <c r="B137" t="s">
        <v>71</v>
      </c>
      <c r="C137" s="1" t="s">
        <v>97</v>
      </c>
      <c r="D137" s="1" t="s">
        <v>43</v>
      </c>
      <c r="E137" t="s">
        <v>107</v>
      </c>
      <c r="F137" s="6">
        <v>1</v>
      </c>
      <c r="G137" s="6" t="s">
        <v>48</v>
      </c>
      <c r="K137">
        <v>0</v>
      </c>
      <c r="L137">
        <v>0</v>
      </c>
      <c r="M137">
        <v>0</v>
      </c>
      <c r="N137">
        <v>0</v>
      </c>
      <c r="O137">
        <v>0</v>
      </c>
      <c r="P137">
        <v>0</v>
      </c>
      <c r="S137">
        <v>1916</v>
      </c>
      <c r="T137" s="6"/>
      <c r="U137" s="6"/>
    </row>
    <row r="138" spans="1:21" ht="30" x14ac:dyDescent="0.25">
      <c r="A138" s="5">
        <v>5861</v>
      </c>
      <c r="B138" t="s">
        <v>46</v>
      </c>
      <c r="C138" s="1" t="s">
        <v>88</v>
      </c>
      <c r="D138" s="1" t="s">
        <v>91</v>
      </c>
      <c r="E138" t="s">
        <v>63</v>
      </c>
      <c r="F138" s="6">
        <v>8</v>
      </c>
      <c r="G138" s="6" t="s">
        <v>48</v>
      </c>
      <c r="K138">
        <v>0</v>
      </c>
      <c r="L138">
        <v>0</v>
      </c>
      <c r="M138">
        <v>1</v>
      </c>
      <c r="N138">
        <v>0</v>
      </c>
      <c r="O138">
        <v>0</v>
      </c>
      <c r="P138">
        <v>0</v>
      </c>
      <c r="R138" s="1" t="s">
        <v>1333</v>
      </c>
      <c r="S138">
        <v>1916</v>
      </c>
      <c r="T138" s="6"/>
      <c r="U138" s="6"/>
    </row>
    <row r="139" spans="1:21" x14ac:dyDescent="0.25">
      <c r="A139" s="5">
        <v>5861</v>
      </c>
      <c r="B139" t="s">
        <v>71</v>
      </c>
      <c r="D139" s="1" t="s">
        <v>85</v>
      </c>
      <c r="E139" t="s">
        <v>105</v>
      </c>
      <c r="F139" s="6">
        <v>2</v>
      </c>
      <c r="G139" s="6" t="s">
        <v>48</v>
      </c>
      <c r="K139">
        <v>0</v>
      </c>
      <c r="L139">
        <v>0</v>
      </c>
      <c r="M139">
        <v>0</v>
      </c>
      <c r="N139">
        <v>0</v>
      </c>
      <c r="O139">
        <v>0</v>
      </c>
      <c r="P139">
        <v>0</v>
      </c>
      <c r="S139">
        <v>1916</v>
      </c>
    </row>
    <row r="140" spans="1:21" ht="45" x14ac:dyDescent="0.25">
      <c r="A140" s="5">
        <v>5863</v>
      </c>
      <c r="B140" t="s">
        <v>22</v>
      </c>
      <c r="C140" s="1" t="s">
        <v>96</v>
      </c>
      <c r="D140" s="1" t="s">
        <v>93</v>
      </c>
      <c r="E140" t="s">
        <v>63</v>
      </c>
      <c r="F140" s="6">
        <v>1</v>
      </c>
      <c r="G140" s="6" t="s">
        <v>48</v>
      </c>
      <c r="K140">
        <v>0</v>
      </c>
      <c r="L140">
        <v>0</v>
      </c>
      <c r="M140">
        <v>0</v>
      </c>
      <c r="N140">
        <v>0</v>
      </c>
      <c r="O140">
        <v>0</v>
      </c>
      <c r="P140">
        <v>0</v>
      </c>
      <c r="R140" s="1" t="s">
        <v>94</v>
      </c>
      <c r="S140">
        <v>1916</v>
      </c>
    </row>
    <row r="141" spans="1:21" ht="30" x14ac:dyDescent="0.25">
      <c r="A141" s="5">
        <v>5869</v>
      </c>
      <c r="B141" t="s">
        <v>22</v>
      </c>
      <c r="C141" s="1" t="s">
        <v>95</v>
      </c>
      <c r="D141" s="1" t="s">
        <v>99</v>
      </c>
      <c r="E141" t="s">
        <v>100</v>
      </c>
      <c r="F141" s="6">
        <v>5</v>
      </c>
      <c r="G141" s="6" t="s">
        <v>48</v>
      </c>
      <c r="K141">
        <v>0</v>
      </c>
      <c r="L141">
        <v>0</v>
      </c>
      <c r="M141">
        <v>0</v>
      </c>
      <c r="N141">
        <v>0</v>
      </c>
      <c r="O141">
        <v>0</v>
      </c>
      <c r="P141">
        <v>0</v>
      </c>
      <c r="R141" s="1" t="s">
        <v>98</v>
      </c>
      <c r="S141">
        <v>1916</v>
      </c>
    </row>
    <row r="142" spans="1:21" s="23" customFormat="1" ht="30" x14ac:dyDescent="0.25">
      <c r="A142" s="5">
        <v>5871</v>
      </c>
      <c r="B142" t="s">
        <v>22</v>
      </c>
      <c r="C142" s="1" t="s">
        <v>95</v>
      </c>
      <c r="D142" s="1"/>
      <c r="E142" t="s">
        <v>103</v>
      </c>
      <c r="F142" s="6">
        <v>1</v>
      </c>
      <c r="G142" s="6" t="s">
        <v>48</v>
      </c>
      <c r="H142" s="6"/>
      <c r="I142"/>
      <c r="J142"/>
      <c r="K142">
        <v>0</v>
      </c>
      <c r="L142">
        <v>0</v>
      </c>
      <c r="M142">
        <v>0</v>
      </c>
      <c r="N142">
        <v>0</v>
      </c>
      <c r="O142">
        <v>0</v>
      </c>
      <c r="P142">
        <v>0</v>
      </c>
      <c r="Q142"/>
      <c r="R142" s="1" t="s">
        <v>110</v>
      </c>
      <c r="S142">
        <v>1916</v>
      </c>
    </row>
    <row r="143" spans="1:21" ht="30" x14ac:dyDescent="0.25">
      <c r="A143" s="5">
        <v>5871</v>
      </c>
      <c r="B143" t="s">
        <v>22</v>
      </c>
      <c r="C143" s="1" t="s">
        <v>95</v>
      </c>
      <c r="D143" s="1" t="s">
        <v>112</v>
      </c>
      <c r="E143" t="s">
        <v>103</v>
      </c>
      <c r="F143" s="6">
        <v>1</v>
      </c>
      <c r="G143" s="6" t="s">
        <v>48</v>
      </c>
      <c r="K143">
        <v>0</v>
      </c>
      <c r="L143">
        <v>0</v>
      </c>
      <c r="M143">
        <v>0</v>
      </c>
      <c r="N143">
        <v>0</v>
      </c>
      <c r="O143">
        <v>0</v>
      </c>
      <c r="P143">
        <v>0</v>
      </c>
      <c r="S143">
        <v>1916</v>
      </c>
    </row>
    <row r="144" spans="1:21" x14ac:dyDescent="0.25">
      <c r="A144" s="5">
        <v>5873</v>
      </c>
      <c r="B144" t="s">
        <v>71</v>
      </c>
      <c r="C144" s="1" t="s">
        <v>86</v>
      </c>
      <c r="D144" s="1" t="s">
        <v>87</v>
      </c>
      <c r="E144" t="s">
        <v>100</v>
      </c>
      <c r="F144" s="6">
        <v>1</v>
      </c>
      <c r="G144" s="6" t="s">
        <v>48</v>
      </c>
      <c r="K144">
        <v>0</v>
      </c>
      <c r="L144">
        <v>0</v>
      </c>
      <c r="M144">
        <v>0</v>
      </c>
      <c r="N144">
        <v>0</v>
      </c>
      <c r="O144">
        <v>0</v>
      </c>
      <c r="P144">
        <v>0</v>
      </c>
      <c r="S144">
        <v>1916</v>
      </c>
    </row>
    <row r="145" spans="1:19" ht="30" x14ac:dyDescent="0.25">
      <c r="A145" s="5">
        <v>5876</v>
      </c>
      <c r="B145" t="s">
        <v>22</v>
      </c>
      <c r="C145" s="1" t="s">
        <v>126</v>
      </c>
      <c r="D145" s="1" t="s">
        <v>127</v>
      </c>
      <c r="E145" t="s">
        <v>63</v>
      </c>
      <c r="F145" s="6">
        <v>3</v>
      </c>
      <c r="G145" s="6" t="s">
        <v>48</v>
      </c>
      <c r="K145">
        <v>0</v>
      </c>
      <c r="L145">
        <v>0</v>
      </c>
      <c r="M145">
        <v>0</v>
      </c>
      <c r="N145">
        <v>0</v>
      </c>
      <c r="O145">
        <v>1</v>
      </c>
      <c r="P145">
        <v>0</v>
      </c>
      <c r="R145" s="1" t="s">
        <v>128</v>
      </c>
      <c r="S145">
        <v>1916</v>
      </c>
    </row>
    <row r="146" spans="1:19" x14ac:dyDescent="0.25">
      <c r="A146" s="5">
        <v>5877</v>
      </c>
      <c r="B146" t="s">
        <v>22</v>
      </c>
      <c r="C146" s="1" t="s">
        <v>129</v>
      </c>
      <c r="D146" s="1" t="s">
        <v>130</v>
      </c>
      <c r="E146" t="s">
        <v>103</v>
      </c>
      <c r="F146" s="6">
        <v>3</v>
      </c>
      <c r="G146" s="6" t="s">
        <v>48</v>
      </c>
      <c r="K146">
        <v>0</v>
      </c>
      <c r="L146">
        <v>0</v>
      </c>
      <c r="M146">
        <v>1</v>
      </c>
      <c r="N146">
        <v>0</v>
      </c>
      <c r="O146">
        <v>0</v>
      </c>
      <c r="P146">
        <v>0</v>
      </c>
      <c r="R146" s="1" t="s">
        <v>182</v>
      </c>
      <c r="S146">
        <v>1916</v>
      </c>
    </row>
    <row r="147" spans="1:19" x14ac:dyDescent="0.25">
      <c r="A147" s="5">
        <v>5878</v>
      </c>
      <c r="B147" t="s">
        <v>71</v>
      </c>
      <c r="C147" s="1" t="s">
        <v>111</v>
      </c>
      <c r="E147" t="s">
        <v>103</v>
      </c>
      <c r="F147" s="6">
        <v>3</v>
      </c>
      <c r="G147" s="6" t="s">
        <v>48</v>
      </c>
      <c r="K147">
        <v>0</v>
      </c>
      <c r="L147">
        <v>0</v>
      </c>
      <c r="M147">
        <v>0</v>
      </c>
      <c r="N147">
        <v>0</v>
      </c>
      <c r="O147">
        <v>0</v>
      </c>
      <c r="P147">
        <v>0</v>
      </c>
      <c r="S147">
        <v>1916</v>
      </c>
    </row>
    <row r="148" spans="1:19" x14ac:dyDescent="0.25">
      <c r="A148" s="5">
        <v>5881</v>
      </c>
      <c r="B148" t="s">
        <v>71</v>
      </c>
      <c r="D148" s="1" t="s">
        <v>113</v>
      </c>
      <c r="E148" t="s">
        <v>105</v>
      </c>
      <c r="F148" s="6">
        <v>1</v>
      </c>
      <c r="G148" s="6" t="s">
        <v>48</v>
      </c>
      <c r="K148">
        <v>0</v>
      </c>
      <c r="L148">
        <v>0</v>
      </c>
      <c r="M148">
        <v>0</v>
      </c>
      <c r="N148">
        <v>0</v>
      </c>
      <c r="O148">
        <v>0</v>
      </c>
      <c r="P148">
        <v>0</v>
      </c>
      <c r="S148">
        <v>1916</v>
      </c>
    </row>
    <row r="149" spans="1:19" ht="30" x14ac:dyDescent="0.25">
      <c r="A149" s="5">
        <v>5883</v>
      </c>
      <c r="B149" t="s">
        <v>22</v>
      </c>
      <c r="C149" s="1" t="s">
        <v>95</v>
      </c>
      <c r="D149" s="1" t="s">
        <v>131</v>
      </c>
      <c r="E149" t="s">
        <v>63</v>
      </c>
      <c r="F149" s="6">
        <v>5</v>
      </c>
      <c r="G149" s="6" t="s">
        <v>48</v>
      </c>
      <c r="K149">
        <v>0</v>
      </c>
      <c r="L149">
        <v>0</v>
      </c>
      <c r="M149">
        <v>0</v>
      </c>
      <c r="N149">
        <v>0</v>
      </c>
      <c r="O149">
        <v>0</v>
      </c>
      <c r="P149">
        <v>0</v>
      </c>
      <c r="R149" s="1" t="s">
        <v>411</v>
      </c>
      <c r="S149">
        <v>1916</v>
      </c>
    </row>
    <row r="150" spans="1:19" ht="30" x14ac:dyDescent="0.25">
      <c r="A150" s="5">
        <v>5887</v>
      </c>
      <c r="B150" t="s">
        <v>46</v>
      </c>
      <c r="C150" s="1" t="s">
        <v>120</v>
      </c>
      <c r="D150" s="1" t="s">
        <v>119</v>
      </c>
      <c r="E150" t="s">
        <v>63</v>
      </c>
      <c r="F150" s="6">
        <v>6</v>
      </c>
      <c r="G150" s="6" t="s">
        <v>48</v>
      </c>
      <c r="K150">
        <v>0</v>
      </c>
      <c r="L150">
        <v>0</v>
      </c>
      <c r="M150">
        <v>0</v>
      </c>
      <c r="N150">
        <v>0</v>
      </c>
      <c r="O150">
        <v>0</v>
      </c>
      <c r="P150">
        <v>0</v>
      </c>
      <c r="S150">
        <v>1916</v>
      </c>
    </row>
    <row r="151" spans="1:19" x14ac:dyDescent="0.25">
      <c r="A151" s="5">
        <v>5887</v>
      </c>
      <c r="B151" t="s">
        <v>46</v>
      </c>
      <c r="C151" s="1" t="s">
        <v>181</v>
      </c>
      <c r="D151" s="1" t="s">
        <v>180</v>
      </c>
      <c r="E151" t="s">
        <v>106</v>
      </c>
      <c r="F151" s="6">
        <v>4</v>
      </c>
      <c r="G151" s="6" t="s">
        <v>48</v>
      </c>
      <c r="J151">
        <v>1400</v>
      </c>
      <c r="K151">
        <v>0</v>
      </c>
      <c r="L151">
        <v>0</v>
      </c>
      <c r="M151">
        <v>0</v>
      </c>
      <c r="N151">
        <v>0</v>
      </c>
      <c r="O151">
        <v>0</v>
      </c>
      <c r="P151">
        <v>0</v>
      </c>
      <c r="R151" s="1" t="s">
        <v>121</v>
      </c>
      <c r="S151">
        <v>1916</v>
      </c>
    </row>
    <row r="152" spans="1:19" x14ac:dyDescent="0.25">
      <c r="A152" s="5">
        <v>5889</v>
      </c>
      <c r="B152" t="s">
        <v>71</v>
      </c>
      <c r="C152" s="1" t="s">
        <v>114</v>
      </c>
      <c r="D152" s="1" t="s">
        <v>43</v>
      </c>
      <c r="E152" t="s">
        <v>107</v>
      </c>
      <c r="F152" s="6">
        <v>2</v>
      </c>
      <c r="G152" s="6" t="s">
        <v>48</v>
      </c>
      <c r="K152">
        <v>0</v>
      </c>
      <c r="L152">
        <v>0</v>
      </c>
      <c r="M152">
        <v>0</v>
      </c>
      <c r="N152">
        <v>0</v>
      </c>
      <c r="O152">
        <v>0</v>
      </c>
      <c r="P152">
        <v>0</v>
      </c>
      <c r="R152" s="1" t="s">
        <v>115</v>
      </c>
      <c r="S152">
        <v>1916</v>
      </c>
    </row>
    <row r="153" spans="1:19" ht="30" x14ac:dyDescent="0.25">
      <c r="A153" s="5">
        <v>5889</v>
      </c>
      <c r="B153" t="s">
        <v>22</v>
      </c>
      <c r="C153" s="1" t="s">
        <v>95</v>
      </c>
      <c r="D153" s="1" t="s">
        <v>412</v>
      </c>
      <c r="E153" t="s">
        <v>63</v>
      </c>
      <c r="F153" s="6">
        <v>2</v>
      </c>
      <c r="G153" s="6" t="s">
        <v>48</v>
      </c>
      <c r="K153">
        <v>0</v>
      </c>
      <c r="L153">
        <v>0</v>
      </c>
      <c r="M153">
        <v>0</v>
      </c>
      <c r="N153">
        <v>0</v>
      </c>
      <c r="O153">
        <v>2</v>
      </c>
      <c r="P153">
        <v>0</v>
      </c>
      <c r="R153" s="1" t="s">
        <v>132</v>
      </c>
      <c r="S153">
        <v>1916</v>
      </c>
    </row>
    <row r="154" spans="1:19" ht="30" x14ac:dyDescent="0.25">
      <c r="A154" s="5">
        <v>5890</v>
      </c>
      <c r="B154" t="s">
        <v>46</v>
      </c>
      <c r="C154" s="1" t="s">
        <v>122</v>
      </c>
      <c r="D154" s="1" t="s">
        <v>123</v>
      </c>
      <c r="E154" t="s">
        <v>106</v>
      </c>
      <c r="F154" s="6">
        <v>5</v>
      </c>
      <c r="G154" s="6" t="s">
        <v>48</v>
      </c>
      <c r="K154">
        <v>0</v>
      </c>
      <c r="L154">
        <v>0</v>
      </c>
      <c r="M154">
        <v>0</v>
      </c>
      <c r="N154">
        <v>0</v>
      </c>
      <c r="O154">
        <v>0</v>
      </c>
      <c r="P154">
        <v>0</v>
      </c>
      <c r="S154">
        <v>1916</v>
      </c>
    </row>
    <row r="155" spans="1:19" x14ac:dyDescent="0.25">
      <c r="A155" s="5">
        <v>5891</v>
      </c>
      <c r="B155" t="s">
        <v>71</v>
      </c>
      <c r="C155" s="1" t="s">
        <v>116</v>
      </c>
      <c r="E155" t="s">
        <v>103</v>
      </c>
      <c r="F155" s="6">
        <v>1</v>
      </c>
      <c r="G155" s="6" t="s">
        <v>48</v>
      </c>
      <c r="K155">
        <v>0</v>
      </c>
      <c r="L155">
        <v>0</v>
      </c>
      <c r="M155">
        <v>0</v>
      </c>
      <c r="N155">
        <v>0</v>
      </c>
      <c r="O155">
        <v>0</v>
      </c>
      <c r="P155">
        <v>0</v>
      </c>
      <c r="S155">
        <v>1916</v>
      </c>
    </row>
    <row r="156" spans="1:19" ht="45" x14ac:dyDescent="0.25">
      <c r="A156" s="5">
        <v>5894</v>
      </c>
      <c r="B156" t="s">
        <v>71</v>
      </c>
      <c r="C156" s="1" t="s">
        <v>118</v>
      </c>
      <c r="D156" s="1" t="s">
        <v>410</v>
      </c>
      <c r="E156" t="s">
        <v>105</v>
      </c>
      <c r="F156" s="6">
        <v>2</v>
      </c>
      <c r="G156" s="6" t="s">
        <v>48</v>
      </c>
      <c r="K156">
        <v>0</v>
      </c>
      <c r="L156">
        <v>0</v>
      </c>
      <c r="M156">
        <v>0</v>
      </c>
      <c r="N156">
        <v>0</v>
      </c>
      <c r="O156">
        <v>0</v>
      </c>
      <c r="P156">
        <v>0</v>
      </c>
      <c r="R156" s="1" t="s">
        <v>221</v>
      </c>
      <c r="S156">
        <v>1916</v>
      </c>
    </row>
    <row r="157" spans="1:19" x14ac:dyDescent="0.25">
      <c r="A157" s="5">
        <v>5901</v>
      </c>
      <c r="B157" t="s">
        <v>46</v>
      </c>
      <c r="D157" s="1" t="s">
        <v>124</v>
      </c>
      <c r="E157" t="s">
        <v>105</v>
      </c>
      <c r="F157" s="6">
        <v>2</v>
      </c>
      <c r="G157" s="6" t="s">
        <v>48</v>
      </c>
      <c r="K157">
        <v>0</v>
      </c>
      <c r="L157">
        <v>0</v>
      </c>
      <c r="M157">
        <v>0</v>
      </c>
      <c r="N157">
        <v>0</v>
      </c>
      <c r="O157">
        <v>0</v>
      </c>
      <c r="P157">
        <v>0</v>
      </c>
      <c r="R157" s="1" t="s">
        <v>125</v>
      </c>
      <c r="S157">
        <v>1916</v>
      </c>
    </row>
    <row r="158" spans="1:19" ht="30" x14ac:dyDescent="0.25">
      <c r="A158" s="5">
        <v>5921</v>
      </c>
      <c r="B158" t="s">
        <v>71</v>
      </c>
      <c r="C158" s="1" t="s">
        <v>133</v>
      </c>
      <c r="D158" s="1" t="s">
        <v>134</v>
      </c>
      <c r="E158" t="s">
        <v>100</v>
      </c>
      <c r="F158" s="6">
        <v>3</v>
      </c>
      <c r="G158" s="6" t="s">
        <v>48</v>
      </c>
      <c r="K158">
        <v>0</v>
      </c>
      <c r="L158">
        <v>0</v>
      </c>
      <c r="M158">
        <v>0</v>
      </c>
      <c r="N158">
        <v>0</v>
      </c>
      <c r="O158">
        <v>0</v>
      </c>
      <c r="P158">
        <v>0</v>
      </c>
      <c r="S158">
        <v>1916</v>
      </c>
    </row>
    <row r="159" spans="1:19" x14ac:dyDescent="0.25">
      <c r="A159" s="5">
        <v>5922</v>
      </c>
      <c r="B159" t="s">
        <v>71</v>
      </c>
      <c r="C159" s="1" t="s">
        <v>135</v>
      </c>
      <c r="D159" s="1" t="s">
        <v>134</v>
      </c>
      <c r="E159" t="s">
        <v>100</v>
      </c>
      <c r="F159" s="6">
        <v>4</v>
      </c>
      <c r="G159" s="6" t="s">
        <v>48</v>
      </c>
      <c r="K159">
        <v>0</v>
      </c>
      <c r="L159">
        <v>0</v>
      </c>
      <c r="M159">
        <v>0</v>
      </c>
      <c r="N159">
        <v>0</v>
      </c>
      <c r="O159">
        <v>0</v>
      </c>
      <c r="P159">
        <v>0</v>
      </c>
      <c r="S159">
        <v>1916</v>
      </c>
    </row>
    <row r="160" spans="1:19" ht="30" x14ac:dyDescent="0.25">
      <c r="A160" s="5">
        <v>5924</v>
      </c>
      <c r="B160" t="s">
        <v>22</v>
      </c>
      <c r="C160" s="1" t="s">
        <v>96</v>
      </c>
      <c r="E160" t="s">
        <v>103</v>
      </c>
      <c r="F160" s="6">
        <v>2</v>
      </c>
      <c r="G160" s="6" t="s">
        <v>48</v>
      </c>
      <c r="K160">
        <v>0</v>
      </c>
      <c r="L160">
        <v>0</v>
      </c>
      <c r="M160">
        <v>0</v>
      </c>
      <c r="N160">
        <v>0</v>
      </c>
      <c r="O160">
        <v>0</v>
      </c>
      <c r="P160">
        <v>0</v>
      </c>
      <c r="S160">
        <v>1916</v>
      </c>
    </row>
    <row r="161" spans="1:19" ht="45" x14ac:dyDescent="0.25">
      <c r="A161" s="8">
        <v>5931</v>
      </c>
      <c r="B161" s="3" t="s">
        <v>71</v>
      </c>
      <c r="C161" s="38" t="s">
        <v>183</v>
      </c>
      <c r="D161" s="38" t="s">
        <v>184</v>
      </c>
      <c r="E161" s="3" t="s">
        <v>102</v>
      </c>
      <c r="F161" s="36">
        <v>3</v>
      </c>
      <c r="G161" s="36" t="s">
        <v>48</v>
      </c>
      <c r="H161" s="36"/>
      <c r="I161" s="3"/>
      <c r="J161" s="3"/>
      <c r="K161" s="3">
        <v>0</v>
      </c>
      <c r="L161" s="3"/>
      <c r="M161" s="3">
        <v>0</v>
      </c>
      <c r="N161" s="3">
        <v>0</v>
      </c>
      <c r="O161" s="3">
        <v>0</v>
      </c>
      <c r="P161" s="3">
        <v>0</v>
      </c>
      <c r="Q161" s="3"/>
      <c r="R161" s="38"/>
      <c r="S161">
        <v>1916</v>
      </c>
    </row>
    <row r="162" spans="1:19" ht="45" x14ac:dyDescent="0.25">
      <c r="A162" s="5">
        <v>5931</v>
      </c>
      <c r="B162" t="s">
        <v>46</v>
      </c>
      <c r="C162" s="1" t="s">
        <v>183</v>
      </c>
      <c r="D162" s="1" t="s">
        <v>184</v>
      </c>
      <c r="E162" t="s">
        <v>102</v>
      </c>
      <c r="F162" s="6">
        <v>2</v>
      </c>
      <c r="G162" s="6" t="s">
        <v>48</v>
      </c>
      <c r="K162">
        <v>0</v>
      </c>
      <c r="L162">
        <v>0</v>
      </c>
      <c r="M162">
        <v>1</v>
      </c>
      <c r="N162">
        <v>0</v>
      </c>
      <c r="O162">
        <v>0</v>
      </c>
      <c r="P162">
        <v>0</v>
      </c>
      <c r="R162" s="1" t="s">
        <v>136</v>
      </c>
      <c r="S162">
        <v>1916</v>
      </c>
    </row>
    <row r="163" spans="1:19" ht="45" x14ac:dyDescent="0.25">
      <c r="A163" s="5">
        <v>5933</v>
      </c>
      <c r="B163" t="s">
        <v>22</v>
      </c>
      <c r="C163" s="1" t="s">
        <v>129</v>
      </c>
      <c r="D163" s="1" t="s">
        <v>415</v>
      </c>
      <c r="E163" t="s">
        <v>63</v>
      </c>
      <c r="F163" s="6">
        <v>5</v>
      </c>
      <c r="G163" s="6" t="s">
        <v>48</v>
      </c>
      <c r="I163" s="6"/>
      <c r="K163">
        <v>0</v>
      </c>
      <c r="L163">
        <v>0</v>
      </c>
      <c r="M163">
        <v>0</v>
      </c>
      <c r="N163">
        <v>0</v>
      </c>
      <c r="O163">
        <v>0</v>
      </c>
      <c r="P163">
        <v>0</v>
      </c>
      <c r="R163" s="1" t="s">
        <v>137</v>
      </c>
      <c r="S163">
        <v>1916</v>
      </c>
    </row>
    <row r="164" spans="1:19" ht="45" x14ac:dyDescent="0.25">
      <c r="A164" s="5">
        <v>5933</v>
      </c>
      <c r="B164" t="s">
        <v>71</v>
      </c>
      <c r="C164" s="1" t="s">
        <v>133</v>
      </c>
      <c r="D164" s="1" t="s">
        <v>222</v>
      </c>
      <c r="E164" t="s">
        <v>63</v>
      </c>
      <c r="F164" s="6">
        <v>7</v>
      </c>
      <c r="G164" s="6" t="s">
        <v>48</v>
      </c>
      <c r="K164">
        <v>0</v>
      </c>
      <c r="L164">
        <v>0</v>
      </c>
      <c r="M164">
        <v>0</v>
      </c>
      <c r="N164">
        <v>0</v>
      </c>
      <c r="O164">
        <v>0</v>
      </c>
      <c r="P164">
        <v>0</v>
      </c>
      <c r="R164" s="1" t="s">
        <v>413</v>
      </c>
      <c r="S164">
        <v>1916</v>
      </c>
    </row>
    <row r="165" spans="1:19" ht="30" x14ac:dyDescent="0.25">
      <c r="A165" s="5">
        <v>5933</v>
      </c>
      <c r="B165" t="s">
        <v>46</v>
      </c>
      <c r="C165" s="1" t="s">
        <v>414</v>
      </c>
      <c r="D165" s="1" t="s">
        <v>223</v>
      </c>
      <c r="E165" t="s">
        <v>105</v>
      </c>
      <c r="F165" s="6">
        <v>2</v>
      </c>
      <c r="G165" s="6" t="s">
        <v>48</v>
      </c>
      <c r="K165">
        <v>0</v>
      </c>
      <c r="L165">
        <v>0</v>
      </c>
      <c r="M165">
        <v>0</v>
      </c>
      <c r="N165">
        <v>0</v>
      </c>
      <c r="O165">
        <v>0</v>
      </c>
      <c r="P165">
        <v>0</v>
      </c>
      <c r="S165">
        <v>1916</v>
      </c>
    </row>
    <row r="166" spans="1:19" ht="45" x14ac:dyDescent="0.25">
      <c r="A166" s="5">
        <v>5938</v>
      </c>
      <c r="B166" t="s">
        <v>46</v>
      </c>
      <c r="C166" s="1" t="s">
        <v>88</v>
      </c>
      <c r="D166" s="1" t="s">
        <v>149</v>
      </c>
      <c r="E166" t="s">
        <v>63</v>
      </c>
      <c r="F166" s="6">
        <v>10</v>
      </c>
      <c r="G166" s="6" t="s">
        <v>48</v>
      </c>
      <c r="K166">
        <v>0</v>
      </c>
      <c r="L166">
        <v>0</v>
      </c>
      <c r="M166">
        <v>2</v>
      </c>
      <c r="N166">
        <v>1</v>
      </c>
      <c r="O166">
        <v>0</v>
      </c>
      <c r="P166">
        <v>1</v>
      </c>
      <c r="Q166">
        <v>0.625</v>
      </c>
      <c r="R166" s="1" t="s">
        <v>189</v>
      </c>
      <c r="S166">
        <v>1916</v>
      </c>
    </row>
    <row r="167" spans="1:19" x14ac:dyDescent="0.25">
      <c r="A167" s="5">
        <v>5938</v>
      </c>
      <c r="B167" t="s">
        <v>71</v>
      </c>
      <c r="C167" s="1" t="s">
        <v>111</v>
      </c>
      <c r="D167" s="1" t="s">
        <v>138</v>
      </c>
      <c r="E167" t="s">
        <v>160</v>
      </c>
      <c r="F167" s="6">
        <v>6</v>
      </c>
      <c r="G167" s="6" t="s">
        <v>48</v>
      </c>
      <c r="K167">
        <v>0</v>
      </c>
      <c r="L167">
        <v>0</v>
      </c>
      <c r="M167">
        <v>0</v>
      </c>
      <c r="N167">
        <v>0</v>
      </c>
      <c r="O167">
        <v>0</v>
      </c>
      <c r="P167">
        <v>0</v>
      </c>
      <c r="R167" s="1" t="s">
        <v>185</v>
      </c>
      <c r="S167">
        <v>1916</v>
      </c>
    </row>
    <row r="168" spans="1:19" x14ac:dyDescent="0.25">
      <c r="A168" s="5">
        <v>5939</v>
      </c>
      <c r="B168" t="s">
        <v>71</v>
      </c>
      <c r="C168" s="1" t="s">
        <v>111</v>
      </c>
      <c r="D168" s="1" t="s">
        <v>138</v>
      </c>
      <c r="E168" t="s">
        <v>160</v>
      </c>
      <c r="F168" s="6">
        <v>4</v>
      </c>
      <c r="G168" s="6" t="s">
        <v>48</v>
      </c>
      <c r="K168">
        <v>0</v>
      </c>
      <c r="L168">
        <v>0</v>
      </c>
      <c r="M168">
        <v>0</v>
      </c>
      <c r="N168">
        <v>0</v>
      </c>
      <c r="O168">
        <v>0</v>
      </c>
      <c r="P168">
        <v>0</v>
      </c>
      <c r="Q168" t="s">
        <v>75</v>
      </c>
      <c r="R168" s="1" t="s">
        <v>139</v>
      </c>
      <c r="S168">
        <v>1916</v>
      </c>
    </row>
    <row r="169" spans="1:19" x14ac:dyDescent="0.25">
      <c r="A169" s="5">
        <v>5941</v>
      </c>
      <c r="B169" t="s">
        <v>46</v>
      </c>
      <c r="D169" s="1" t="s">
        <v>150</v>
      </c>
      <c r="E169" t="s">
        <v>105</v>
      </c>
      <c r="F169" s="6">
        <v>2</v>
      </c>
      <c r="G169" s="6" t="s">
        <v>48</v>
      </c>
      <c r="K169">
        <v>0</v>
      </c>
      <c r="L169">
        <v>0</v>
      </c>
      <c r="M169">
        <v>0</v>
      </c>
      <c r="N169">
        <v>0</v>
      </c>
      <c r="O169">
        <v>0</v>
      </c>
      <c r="P169">
        <v>0</v>
      </c>
      <c r="S169">
        <v>1916</v>
      </c>
    </row>
    <row r="170" spans="1:19" x14ac:dyDescent="0.25">
      <c r="A170" s="5">
        <v>5941</v>
      </c>
      <c r="B170" t="s">
        <v>71</v>
      </c>
      <c r="D170" s="1" t="s">
        <v>113</v>
      </c>
      <c r="E170" t="s">
        <v>105</v>
      </c>
      <c r="F170" s="6">
        <v>3</v>
      </c>
      <c r="G170" s="6" t="s">
        <v>48</v>
      </c>
      <c r="K170">
        <v>0</v>
      </c>
      <c r="L170">
        <v>0</v>
      </c>
      <c r="M170">
        <v>0</v>
      </c>
      <c r="N170">
        <v>0</v>
      </c>
      <c r="O170">
        <v>0</v>
      </c>
      <c r="P170">
        <v>0</v>
      </c>
      <c r="R170" s="1" t="s">
        <v>416</v>
      </c>
      <c r="S170">
        <v>1916</v>
      </c>
    </row>
    <row r="171" spans="1:19" x14ac:dyDescent="0.25">
      <c r="A171" s="5">
        <v>5942</v>
      </c>
      <c r="B171" t="s">
        <v>46</v>
      </c>
      <c r="D171" s="1" t="s">
        <v>113</v>
      </c>
      <c r="E171" t="s">
        <v>105</v>
      </c>
      <c r="F171" s="6">
        <v>4</v>
      </c>
      <c r="G171" s="6" t="s">
        <v>48</v>
      </c>
      <c r="K171">
        <v>0</v>
      </c>
      <c r="L171">
        <v>0</v>
      </c>
      <c r="M171">
        <v>0</v>
      </c>
      <c r="N171">
        <v>0</v>
      </c>
      <c r="O171">
        <v>0</v>
      </c>
      <c r="P171">
        <v>0</v>
      </c>
      <c r="S171">
        <v>1916</v>
      </c>
    </row>
    <row r="172" spans="1:19" s="3" customFormat="1" ht="30" x14ac:dyDescent="0.25">
      <c r="A172" s="8">
        <v>5942</v>
      </c>
      <c r="B172" s="3" t="s">
        <v>46</v>
      </c>
      <c r="C172" s="38"/>
      <c r="D172" s="38"/>
      <c r="F172" s="36">
        <v>0</v>
      </c>
      <c r="G172" s="36" t="s">
        <v>48</v>
      </c>
      <c r="H172" s="36"/>
      <c r="K172" s="3">
        <v>0</v>
      </c>
      <c r="L172" s="3">
        <v>3</v>
      </c>
      <c r="M172" s="3">
        <v>0</v>
      </c>
      <c r="N172" s="3">
        <v>1</v>
      </c>
      <c r="O172" s="3">
        <v>0</v>
      </c>
      <c r="P172" s="3">
        <v>0</v>
      </c>
      <c r="R172" s="38" t="s">
        <v>419</v>
      </c>
      <c r="S172" s="3">
        <v>1916</v>
      </c>
    </row>
    <row r="173" spans="1:19" ht="30" x14ac:dyDescent="0.25">
      <c r="A173" s="5">
        <v>5942</v>
      </c>
      <c r="B173" t="s">
        <v>71</v>
      </c>
      <c r="C173" s="1" t="s">
        <v>140</v>
      </c>
      <c r="D173" s="1" t="s">
        <v>141</v>
      </c>
      <c r="E173" t="s">
        <v>107</v>
      </c>
      <c r="F173" s="6">
        <v>7</v>
      </c>
      <c r="G173" s="6" t="s">
        <v>48</v>
      </c>
      <c r="K173">
        <v>0</v>
      </c>
      <c r="L173">
        <v>0</v>
      </c>
      <c r="M173">
        <v>1</v>
      </c>
      <c r="N173">
        <v>0</v>
      </c>
      <c r="O173">
        <v>0</v>
      </c>
      <c r="P173">
        <v>0</v>
      </c>
      <c r="R173" s="1" t="s">
        <v>142</v>
      </c>
      <c r="S173">
        <v>1916</v>
      </c>
    </row>
    <row r="174" spans="1:19" x14ac:dyDescent="0.25">
      <c r="A174" s="5">
        <v>5944</v>
      </c>
      <c r="B174" t="s">
        <v>71</v>
      </c>
      <c r="C174" s="1" t="s">
        <v>116</v>
      </c>
      <c r="D174" s="1" t="s">
        <v>143</v>
      </c>
      <c r="E174" t="s">
        <v>160</v>
      </c>
      <c r="F174" s="6">
        <v>3</v>
      </c>
      <c r="G174" s="6" t="s">
        <v>48</v>
      </c>
      <c r="K174">
        <v>0</v>
      </c>
      <c r="L174">
        <v>0</v>
      </c>
      <c r="M174">
        <v>0</v>
      </c>
      <c r="N174">
        <v>0</v>
      </c>
      <c r="O174">
        <v>0</v>
      </c>
      <c r="P174">
        <v>0</v>
      </c>
      <c r="R174" s="1" t="s">
        <v>144</v>
      </c>
      <c r="S174">
        <v>1916</v>
      </c>
    </row>
    <row r="175" spans="1:19" s="3" customFormat="1" x14ac:dyDescent="0.25">
      <c r="A175" s="5">
        <v>5948</v>
      </c>
      <c r="B175" t="s">
        <v>71</v>
      </c>
      <c r="C175" s="1"/>
      <c r="D175" s="1" t="s">
        <v>145</v>
      </c>
      <c r="E175" t="s">
        <v>105</v>
      </c>
      <c r="F175" s="6">
        <v>1</v>
      </c>
      <c r="G175" s="6" t="s">
        <v>48</v>
      </c>
      <c r="H175" s="6"/>
      <c r="I175"/>
      <c r="J175"/>
      <c r="K175">
        <v>0</v>
      </c>
      <c r="L175">
        <v>0</v>
      </c>
      <c r="M175">
        <v>0</v>
      </c>
      <c r="N175">
        <v>0</v>
      </c>
      <c r="O175">
        <v>0</v>
      </c>
      <c r="P175">
        <v>0</v>
      </c>
      <c r="Q175"/>
      <c r="R175" s="1"/>
      <c r="S175">
        <v>1916</v>
      </c>
    </row>
    <row r="176" spans="1:19" ht="45" x14ac:dyDescent="0.25">
      <c r="A176" s="5">
        <v>5952</v>
      </c>
      <c r="B176" t="s">
        <v>71</v>
      </c>
      <c r="C176" s="1" t="s">
        <v>187</v>
      </c>
      <c r="D176" s="1" t="s">
        <v>113</v>
      </c>
      <c r="E176" t="s">
        <v>105</v>
      </c>
      <c r="F176" s="6">
        <v>3</v>
      </c>
      <c r="G176" s="6" t="s">
        <v>48</v>
      </c>
      <c r="K176">
        <v>0</v>
      </c>
      <c r="L176">
        <v>0</v>
      </c>
      <c r="M176">
        <v>0</v>
      </c>
      <c r="N176">
        <v>0</v>
      </c>
      <c r="O176">
        <v>0</v>
      </c>
      <c r="P176">
        <v>0</v>
      </c>
      <c r="R176" s="1" t="s">
        <v>417</v>
      </c>
      <c r="S176">
        <v>1916</v>
      </c>
    </row>
    <row r="177" spans="1:19" ht="30" x14ac:dyDescent="0.25">
      <c r="A177" s="5">
        <v>5953</v>
      </c>
      <c r="B177" t="s">
        <v>71</v>
      </c>
      <c r="C177" s="1" t="s">
        <v>152</v>
      </c>
      <c r="D177" s="1" t="s">
        <v>146</v>
      </c>
      <c r="E177" t="s">
        <v>63</v>
      </c>
      <c r="F177" s="6">
        <v>4</v>
      </c>
      <c r="G177" s="6" t="s">
        <v>48</v>
      </c>
      <c r="K177">
        <v>0</v>
      </c>
      <c r="L177">
        <v>0</v>
      </c>
      <c r="M177">
        <v>0</v>
      </c>
      <c r="N177">
        <v>0</v>
      </c>
      <c r="O177">
        <v>0</v>
      </c>
      <c r="P177">
        <v>0</v>
      </c>
      <c r="Q177" t="s">
        <v>75</v>
      </c>
      <c r="R177" s="1" t="s">
        <v>188</v>
      </c>
      <c r="S177">
        <v>1916</v>
      </c>
    </row>
    <row r="178" spans="1:19" ht="30" x14ac:dyDescent="0.25">
      <c r="A178" s="5">
        <v>5953</v>
      </c>
      <c r="B178" t="s">
        <v>71</v>
      </c>
      <c r="C178" s="1" t="s">
        <v>147</v>
      </c>
      <c r="D178" s="1" t="s">
        <v>148</v>
      </c>
      <c r="E178" t="s">
        <v>63</v>
      </c>
      <c r="F178" s="6">
        <v>5</v>
      </c>
      <c r="G178" s="6" t="s">
        <v>48</v>
      </c>
      <c r="K178">
        <v>0</v>
      </c>
      <c r="L178">
        <v>0</v>
      </c>
      <c r="M178">
        <v>1</v>
      </c>
      <c r="N178">
        <v>0</v>
      </c>
      <c r="O178">
        <v>0</v>
      </c>
      <c r="P178">
        <v>0</v>
      </c>
      <c r="Q178" t="s">
        <v>75</v>
      </c>
      <c r="R178" s="1" t="s">
        <v>418</v>
      </c>
      <c r="S178">
        <v>1916</v>
      </c>
    </row>
    <row r="179" spans="1:19" ht="30" x14ac:dyDescent="0.25">
      <c r="A179" s="5">
        <v>5968</v>
      </c>
      <c r="B179" t="s">
        <v>46</v>
      </c>
      <c r="C179" s="1" t="s">
        <v>155</v>
      </c>
      <c r="E179" t="s">
        <v>103</v>
      </c>
      <c r="F179" s="6">
        <v>9</v>
      </c>
      <c r="G179" s="6" t="s">
        <v>48</v>
      </c>
      <c r="K179">
        <v>0</v>
      </c>
      <c r="L179">
        <v>0</v>
      </c>
      <c r="M179">
        <v>0</v>
      </c>
      <c r="N179">
        <v>0</v>
      </c>
      <c r="O179">
        <v>0</v>
      </c>
      <c r="P179">
        <v>0</v>
      </c>
      <c r="R179" s="1" t="s">
        <v>192</v>
      </c>
      <c r="S179">
        <v>1916</v>
      </c>
    </row>
    <row r="180" spans="1:19" x14ac:dyDescent="0.25">
      <c r="A180" s="5">
        <v>5981</v>
      </c>
      <c r="B180" t="s">
        <v>153</v>
      </c>
      <c r="D180" s="1" t="s">
        <v>154</v>
      </c>
      <c r="E180" t="s">
        <v>105</v>
      </c>
      <c r="F180" s="6">
        <v>3</v>
      </c>
      <c r="G180" s="6" t="s">
        <v>48</v>
      </c>
      <c r="K180">
        <v>0</v>
      </c>
      <c r="L180">
        <v>0</v>
      </c>
      <c r="M180">
        <v>0</v>
      </c>
      <c r="N180">
        <v>0</v>
      </c>
      <c r="O180">
        <v>0</v>
      </c>
      <c r="P180">
        <v>0</v>
      </c>
      <c r="R180" s="1" t="s">
        <v>173</v>
      </c>
      <c r="S180">
        <v>1916</v>
      </c>
    </row>
    <row r="181" spans="1:19" x14ac:dyDescent="0.25">
      <c r="A181" s="5">
        <v>5981</v>
      </c>
      <c r="B181" t="s">
        <v>71</v>
      </c>
      <c r="C181" s="1" t="s">
        <v>190</v>
      </c>
      <c r="D181" s="1" t="s">
        <v>151</v>
      </c>
      <c r="E181" t="s">
        <v>105</v>
      </c>
      <c r="F181" s="6">
        <v>2</v>
      </c>
      <c r="G181" s="6" t="s">
        <v>48</v>
      </c>
      <c r="K181">
        <v>0</v>
      </c>
      <c r="L181">
        <v>0</v>
      </c>
      <c r="M181">
        <v>0</v>
      </c>
      <c r="N181">
        <v>0</v>
      </c>
      <c r="O181">
        <v>0</v>
      </c>
      <c r="P181">
        <v>0</v>
      </c>
      <c r="S181">
        <v>1916</v>
      </c>
    </row>
    <row r="182" spans="1:19" ht="30" x14ac:dyDescent="0.25">
      <c r="A182" s="5">
        <v>5987</v>
      </c>
      <c r="B182" t="s">
        <v>71</v>
      </c>
      <c r="C182" s="1" t="s">
        <v>152</v>
      </c>
      <c r="E182" t="s">
        <v>103</v>
      </c>
      <c r="F182" s="6">
        <v>8</v>
      </c>
      <c r="G182" s="6" t="s">
        <v>48</v>
      </c>
      <c r="K182">
        <v>0</v>
      </c>
      <c r="L182">
        <v>0</v>
      </c>
      <c r="M182">
        <v>1</v>
      </c>
      <c r="N182">
        <v>1</v>
      </c>
      <c r="O182">
        <v>0</v>
      </c>
      <c r="P182">
        <v>1</v>
      </c>
      <c r="R182" s="1" t="s">
        <v>191</v>
      </c>
      <c r="S182">
        <v>1916</v>
      </c>
    </row>
    <row r="183" spans="1:19" ht="30" x14ac:dyDescent="0.25">
      <c r="A183" s="5">
        <v>5988</v>
      </c>
      <c r="B183" t="s">
        <v>46</v>
      </c>
      <c r="C183" s="1" t="s">
        <v>420</v>
      </c>
      <c r="D183" s="1" t="s">
        <v>156</v>
      </c>
      <c r="E183" t="s">
        <v>105</v>
      </c>
      <c r="F183" s="6">
        <v>11</v>
      </c>
      <c r="G183" s="6" t="s">
        <v>48</v>
      </c>
      <c r="K183">
        <v>0</v>
      </c>
      <c r="L183">
        <v>0</v>
      </c>
      <c r="M183">
        <v>0</v>
      </c>
      <c r="N183">
        <v>0</v>
      </c>
      <c r="O183">
        <v>0</v>
      </c>
      <c r="P183">
        <v>0</v>
      </c>
      <c r="S183">
        <v>1916</v>
      </c>
    </row>
    <row r="184" spans="1:19" x14ac:dyDescent="0.25">
      <c r="A184" s="5">
        <v>6008</v>
      </c>
      <c r="B184" t="s">
        <v>153</v>
      </c>
      <c r="D184" s="1" t="s">
        <v>176</v>
      </c>
      <c r="E184" t="s">
        <v>105</v>
      </c>
      <c r="F184" s="6">
        <v>1</v>
      </c>
      <c r="G184" s="6" t="s">
        <v>48</v>
      </c>
      <c r="H184" s="6">
        <v>6</v>
      </c>
      <c r="K184">
        <v>0</v>
      </c>
      <c r="L184">
        <v>0</v>
      </c>
      <c r="M184">
        <v>0</v>
      </c>
      <c r="N184">
        <v>0</v>
      </c>
      <c r="O184">
        <v>0</v>
      </c>
      <c r="P184">
        <v>0</v>
      </c>
      <c r="Q184" t="s">
        <v>193</v>
      </c>
      <c r="R184" s="1" t="s">
        <v>174</v>
      </c>
      <c r="S184">
        <v>1916</v>
      </c>
    </row>
    <row r="185" spans="1:19" x14ac:dyDescent="0.25">
      <c r="A185" s="5">
        <v>6008</v>
      </c>
      <c r="B185" t="s">
        <v>153</v>
      </c>
      <c r="D185" s="1" t="s">
        <v>175</v>
      </c>
      <c r="E185" t="s">
        <v>105</v>
      </c>
      <c r="F185" s="6">
        <v>1</v>
      </c>
      <c r="G185" s="6" t="s">
        <v>48</v>
      </c>
      <c r="H185" s="6">
        <v>7</v>
      </c>
      <c r="K185">
        <v>0</v>
      </c>
      <c r="L185">
        <v>0</v>
      </c>
      <c r="M185">
        <v>0</v>
      </c>
      <c r="N185">
        <v>0</v>
      </c>
      <c r="O185">
        <v>1</v>
      </c>
      <c r="P185">
        <v>0</v>
      </c>
      <c r="Q185" t="s">
        <v>194</v>
      </c>
      <c r="R185" s="1" t="s">
        <v>421</v>
      </c>
      <c r="S185">
        <v>1916</v>
      </c>
    </row>
    <row r="186" spans="1:19" x14ac:dyDescent="0.25">
      <c r="A186" s="5">
        <v>6008</v>
      </c>
      <c r="B186" t="s">
        <v>153</v>
      </c>
      <c r="D186" s="1" t="s">
        <v>177</v>
      </c>
      <c r="E186" t="s">
        <v>105</v>
      </c>
      <c r="F186" s="6">
        <v>1</v>
      </c>
      <c r="G186" s="6" t="s">
        <v>48</v>
      </c>
      <c r="H186" s="6">
        <v>9</v>
      </c>
      <c r="J186">
        <v>800</v>
      </c>
      <c r="K186">
        <v>0</v>
      </c>
      <c r="L186">
        <v>0</v>
      </c>
      <c r="M186">
        <v>0</v>
      </c>
      <c r="N186">
        <v>0</v>
      </c>
      <c r="O186">
        <v>1</v>
      </c>
      <c r="P186">
        <v>0</v>
      </c>
      <c r="Q186" t="s">
        <v>197</v>
      </c>
      <c r="R186" s="1" t="s">
        <v>422</v>
      </c>
      <c r="S186">
        <v>1916</v>
      </c>
    </row>
    <row r="187" spans="1:19" x14ac:dyDescent="0.25">
      <c r="A187" s="5">
        <v>6008</v>
      </c>
      <c r="B187" t="s">
        <v>153</v>
      </c>
      <c r="D187" s="1" t="s">
        <v>176</v>
      </c>
      <c r="E187" t="s">
        <v>105</v>
      </c>
      <c r="F187" s="6">
        <v>1</v>
      </c>
      <c r="G187" s="6" t="s">
        <v>48</v>
      </c>
      <c r="H187" s="6">
        <v>6</v>
      </c>
      <c r="K187">
        <v>0</v>
      </c>
      <c r="L187">
        <v>0</v>
      </c>
      <c r="M187">
        <v>0</v>
      </c>
      <c r="N187">
        <v>0</v>
      </c>
      <c r="O187">
        <v>0</v>
      </c>
      <c r="P187">
        <v>0</v>
      </c>
      <c r="Q187" t="s">
        <v>195</v>
      </c>
      <c r="R187" s="1" t="s">
        <v>178</v>
      </c>
      <c r="S187">
        <v>1916</v>
      </c>
    </row>
    <row r="188" spans="1:19" ht="30" x14ac:dyDescent="0.25">
      <c r="A188" s="5">
        <v>6008</v>
      </c>
      <c r="B188" t="s">
        <v>153</v>
      </c>
      <c r="D188" s="1" t="s">
        <v>176</v>
      </c>
      <c r="E188" t="s">
        <v>105</v>
      </c>
      <c r="F188" s="6">
        <v>1</v>
      </c>
      <c r="G188" s="6" t="s">
        <v>48</v>
      </c>
      <c r="K188">
        <v>0</v>
      </c>
      <c r="L188">
        <v>0</v>
      </c>
      <c r="M188">
        <v>0</v>
      </c>
      <c r="N188">
        <v>0</v>
      </c>
      <c r="O188">
        <v>1</v>
      </c>
      <c r="P188">
        <v>0</v>
      </c>
      <c r="Q188" t="s">
        <v>196</v>
      </c>
      <c r="R188" s="1" t="s">
        <v>423</v>
      </c>
      <c r="S188">
        <v>1916</v>
      </c>
    </row>
    <row r="189" spans="1:19" ht="60" x14ac:dyDescent="0.25">
      <c r="A189" s="5">
        <v>6012</v>
      </c>
      <c r="B189" t="s">
        <v>71</v>
      </c>
      <c r="C189" s="1" t="s">
        <v>157</v>
      </c>
      <c r="D189" s="1" t="s">
        <v>158</v>
      </c>
      <c r="E189" t="s">
        <v>100</v>
      </c>
      <c r="K189">
        <v>0</v>
      </c>
      <c r="L189">
        <v>0</v>
      </c>
      <c r="M189">
        <v>0</v>
      </c>
      <c r="N189">
        <v>0</v>
      </c>
      <c r="O189">
        <v>0</v>
      </c>
      <c r="P189">
        <v>0</v>
      </c>
      <c r="R189" s="1" t="s">
        <v>159</v>
      </c>
      <c r="S189">
        <v>1916</v>
      </c>
    </row>
    <row r="190" spans="1:19" ht="60" x14ac:dyDescent="0.25">
      <c r="A190" s="5">
        <v>6035</v>
      </c>
      <c r="B190" t="s">
        <v>22</v>
      </c>
      <c r="C190" s="1" t="s">
        <v>424</v>
      </c>
      <c r="D190" s="1" t="s">
        <v>162</v>
      </c>
      <c r="E190" t="s">
        <v>105</v>
      </c>
      <c r="F190" s="6">
        <v>4</v>
      </c>
      <c r="G190" s="6" t="s">
        <v>48</v>
      </c>
      <c r="K190">
        <v>0</v>
      </c>
      <c r="L190">
        <v>0</v>
      </c>
      <c r="M190">
        <v>0</v>
      </c>
      <c r="N190">
        <v>0</v>
      </c>
      <c r="O190">
        <v>0</v>
      </c>
      <c r="P190">
        <v>0</v>
      </c>
      <c r="S190">
        <v>1916</v>
      </c>
    </row>
    <row r="191" spans="1:19" ht="45" x14ac:dyDescent="0.25">
      <c r="A191" s="5">
        <v>6043</v>
      </c>
      <c r="B191" t="s">
        <v>71</v>
      </c>
      <c r="C191" s="1" t="s">
        <v>147</v>
      </c>
      <c r="E191" t="s">
        <v>102</v>
      </c>
      <c r="F191" s="6">
        <v>4</v>
      </c>
      <c r="G191" s="6" t="s">
        <v>48</v>
      </c>
      <c r="K191">
        <v>0</v>
      </c>
      <c r="L191">
        <v>0</v>
      </c>
      <c r="M191">
        <v>1</v>
      </c>
      <c r="N191">
        <v>1</v>
      </c>
      <c r="O191">
        <v>0</v>
      </c>
      <c r="P191">
        <v>0</v>
      </c>
      <c r="R191" s="1" t="s">
        <v>1281</v>
      </c>
      <c r="S191">
        <v>1916</v>
      </c>
    </row>
    <row r="192" spans="1:19" ht="45" x14ac:dyDescent="0.25">
      <c r="A192" s="5">
        <v>6063</v>
      </c>
      <c r="B192" t="s">
        <v>71</v>
      </c>
      <c r="C192" s="1" t="s">
        <v>199</v>
      </c>
      <c r="D192" s="1" t="s">
        <v>163</v>
      </c>
      <c r="E192" t="s">
        <v>105</v>
      </c>
      <c r="F192" s="6">
        <v>3</v>
      </c>
      <c r="G192" s="6" t="s">
        <v>48</v>
      </c>
      <c r="K192">
        <v>0</v>
      </c>
      <c r="L192">
        <v>0</v>
      </c>
      <c r="M192">
        <v>0</v>
      </c>
      <c r="N192">
        <v>0</v>
      </c>
      <c r="O192">
        <v>0</v>
      </c>
      <c r="P192">
        <v>0</v>
      </c>
      <c r="R192" s="1" t="s">
        <v>200</v>
      </c>
      <c r="S192">
        <v>1916</v>
      </c>
    </row>
    <row r="193" spans="1:19" ht="60" x14ac:dyDescent="0.25">
      <c r="A193" s="5">
        <v>6066</v>
      </c>
      <c r="B193" t="s">
        <v>71</v>
      </c>
      <c r="C193" s="1" t="s">
        <v>164</v>
      </c>
      <c r="D193" s="1" t="s">
        <v>165</v>
      </c>
      <c r="E193" t="s">
        <v>241</v>
      </c>
      <c r="F193" s="6">
        <v>9</v>
      </c>
      <c r="G193" s="6" t="s">
        <v>48</v>
      </c>
      <c r="H193" s="6">
        <v>90</v>
      </c>
      <c r="I193">
        <f>150*9</f>
        <v>1350</v>
      </c>
      <c r="K193">
        <v>0</v>
      </c>
      <c r="L193">
        <v>0</v>
      </c>
      <c r="M193">
        <v>0</v>
      </c>
      <c r="N193">
        <v>0</v>
      </c>
      <c r="O193">
        <v>0</v>
      </c>
      <c r="P193">
        <v>0</v>
      </c>
      <c r="R193" s="1" t="s">
        <v>202</v>
      </c>
      <c r="S193">
        <v>1916</v>
      </c>
    </row>
    <row r="194" spans="1:19" ht="60" x14ac:dyDescent="0.25">
      <c r="A194" s="5">
        <v>6066</v>
      </c>
      <c r="B194" t="s">
        <v>46</v>
      </c>
      <c r="C194" s="1" t="s">
        <v>164</v>
      </c>
      <c r="D194" s="1" t="s">
        <v>165</v>
      </c>
      <c r="E194" t="s">
        <v>241</v>
      </c>
      <c r="F194" s="6">
        <v>8</v>
      </c>
      <c r="G194" s="6" t="s">
        <v>48</v>
      </c>
      <c r="H194" s="6">
        <v>80</v>
      </c>
      <c r="I194">
        <f>150*8</f>
        <v>1200</v>
      </c>
      <c r="K194">
        <v>0</v>
      </c>
      <c r="L194">
        <v>0</v>
      </c>
      <c r="M194">
        <v>0</v>
      </c>
      <c r="N194">
        <v>0</v>
      </c>
      <c r="O194">
        <v>0</v>
      </c>
      <c r="P194">
        <v>0</v>
      </c>
      <c r="R194" s="1" t="s">
        <v>202</v>
      </c>
      <c r="S194">
        <v>1916</v>
      </c>
    </row>
    <row r="195" spans="1:19" ht="60" x14ac:dyDescent="0.25">
      <c r="A195" s="5">
        <v>6066</v>
      </c>
      <c r="B195" t="s">
        <v>153</v>
      </c>
      <c r="C195" s="1" t="s">
        <v>164</v>
      </c>
      <c r="D195" s="1" t="s">
        <v>165</v>
      </c>
      <c r="E195" t="s">
        <v>241</v>
      </c>
      <c r="F195" s="6">
        <v>3</v>
      </c>
      <c r="G195" s="6" t="s">
        <v>48</v>
      </c>
      <c r="H195" s="6">
        <v>30</v>
      </c>
      <c r="I195">
        <f>150*3</f>
        <v>450</v>
      </c>
      <c r="K195">
        <v>0</v>
      </c>
      <c r="L195">
        <v>0</v>
      </c>
      <c r="M195">
        <v>0</v>
      </c>
      <c r="N195">
        <v>0</v>
      </c>
      <c r="O195">
        <v>0</v>
      </c>
      <c r="P195">
        <v>0</v>
      </c>
      <c r="R195" s="1" t="s">
        <v>202</v>
      </c>
      <c r="S195">
        <v>1916</v>
      </c>
    </row>
    <row r="196" spans="1:19" x14ac:dyDescent="0.25">
      <c r="A196" s="5">
        <v>6067</v>
      </c>
      <c r="B196" t="s">
        <v>71</v>
      </c>
      <c r="C196" s="1" t="s">
        <v>166</v>
      </c>
      <c r="D196" s="1" t="s">
        <v>167</v>
      </c>
      <c r="E196" t="s">
        <v>160</v>
      </c>
      <c r="F196" s="6">
        <v>1</v>
      </c>
      <c r="G196" s="6" t="s">
        <v>48</v>
      </c>
      <c r="K196">
        <v>0</v>
      </c>
      <c r="L196">
        <v>0</v>
      </c>
      <c r="M196">
        <v>0</v>
      </c>
      <c r="N196">
        <v>0</v>
      </c>
      <c r="O196">
        <v>0</v>
      </c>
      <c r="P196">
        <v>0</v>
      </c>
      <c r="R196" s="1" t="s">
        <v>425</v>
      </c>
      <c r="S196">
        <v>1916</v>
      </c>
    </row>
    <row r="197" spans="1:19" s="3" customFormat="1" x14ac:dyDescent="0.25">
      <c r="A197" s="8">
        <v>6070</v>
      </c>
      <c r="B197" s="3" t="s">
        <v>46</v>
      </c>
      <c r="C197" s="38"/>
      <c r="D197" s="38"/>
      <c r="F197" s="36">
        <v>0</v>
      </c>
      <c r="G197" s="36" t="s">
        <v>48</v>
      </c>
      <c r="H197" s="36"/>
      <c r="K197" s="3">
        <v>0</v>
      </c>
      <c r="L197" s="3">
        <v>0</v>
      </c>
      <c r="M197" s="3">
        <v>0</v>
      </c>
      <c r="N197" s="3">
        <v>1</v>
      </c>
      <c r="O197" s="3">
        <v>0</v>
      </c>
      <c r="P197" s="3">
        <v>0</v>
      </c>
      <c r="R197" s="38" t="s">
        <v>203</v>
      </c>
      <c r="S197" s="3">
        <v>1916</v>
      </c>
    </row>
    <row r="198" spans="1:19" ht="45" x14ac:dyDescent="0.25">
      <c r="A198" s="5">
        <v>6083</v>
      </c>
      <c r="B198" t="s">
        <v>22</v>
      </c>
      <c r="C198" s="1" t="s">
        <v>161</v>
      </c>
      <c r="D198" s="1" t="s">
        <v>168</v>
      </c>
      <c r="E198" t="s">
        <v>104</v>
      </c>
      <c r="F198" s="6">
        <v>3</v>
      </c>
      <c r="G198" s="6" t="s">
        <v>48</v>
      </c>
      <c r="H198" s="6">
        <v>12</v>
      </c>
      <c r="I198">
        <v>180</v>
      </c>
      <c r="J198">
        <v>200</v>
      </c>
      <c r="K198">
        <v>0</v>
      </c>
      <c r="L198">
        <v>0</v>
      </c>
      <c r="M198">
        <v>0</v>
      </c>
      <c r="N198">
        <v>0</v>
      </c>
      <c r="O198">
        <v>1</v>
      </c>
      <c r="P198">
        <v>0</v>
      </c>
      <c r="Q198" t="s">
        <v>426</v>
      </c>
      <c r="R198" s="1" t="s">
        <v>209</v>
      </c>
      <c r="S198">
        <v>1916</v>
      </c>
    </row>
    <row r="199" spans="1:19" ht="30" x14ac:dyDescent="0.25">
      <c r="A199" s="5">
        <v>6092</v>
      </c>
      <c r="B199" t="s">
        <v>71</v>
      </c>
      <c r="C199" s="1" t="s">
        <v>164</v>
      </c>
      <c r="E199" t="s">
        <v>103</v>
      </c>
      <c r="F199" s="6">
        <v>2</v>
      </c>
      <c r="G199" s="6" t="s">
        <v>48</v>
      </c>
      <c r="K199">
        <v>0</v>
      </c>
      <c r="L199">
        <v>4</v>
      </c>
      <c r="M199">
        <v>1</v>
      </c>
      <c r="N199">
        <v>0</v>
      </c>
      <c r="O199">
        <v>0</v>
      </c>
      <c r="P199">
        <v>0</v>
      </c>
      <c r="R199" s="1" t="s">
        <v>210</v>
      </c>
      <c r="S199">
        <v>1916</v>
      </c>
    </row>
    <row r="200" spans="1:19" ht="30" x14ac:dyDescent="0.25">
      <c r="A200" s="5">
        <v>6101</v>
      </c>
      <c r="B200" t="s">
        <v>71</v>
      </c>
      <c r="C200" s="1" t="s">
        <v>169</v>
      </c>
      <c r="D200" s="1" t="s">
        <v>170</v>
      </c>
      <c r="E200" t="s">
        <v>63</v>
      </c>
      <c r="F200" s="6">
        <v>4</v>
      </c>
      <c r="G200" s="6" t="s">
        <v>48</v>
      </c>
      <c r="K200">
        <v>0</v>
      </c>
      <c r="L200">
        <v>0</v>
      </c>
      <c r="M200">
        <v>0</v>
      </c>
      <c r="N200">
        <v>0</v>
      </c>
      <c r="O200">
        <v>0</v>
      </c>
      <c r="P200">
        <v>0</v>
      </c>
      <c r="S200">
        <v>1916</v>
      </c>
    </row>
    <row r="201" spans="1:19" ht="30" x14ac:dyDescent="0.25">
      <c r="A201" s="5">
        <v>6103</v>
      </c>
      <c r="B201" t="s">
        <v>22</v>
      </c>
      <c r="C201" s="1" t="s">
        <v>212</v>
      </c>
      <c r="D201" s="1" t="s">
        <v>171</v>
      </c>
      <c r="E201" t="s">
        <v>105</v>
      </c>
      <c r="F201" s="6">
        <v>2</v>
      </c>
      <c r="G201" s="6" t="s">
        <v>48</v>
      </c>
      <c r="H201" s="6">
        <v>12</v>
      </c>
      <c r="J201">
        <v>800</v>
      </c>
      <c r="K201">
        <v>0</v>
      </c>
      <c r="L201">
        <v>0</v>
      </c>
      <c r="M201">
        <v>0</v>
      </c>
      <c r="N201">
        <v>0</v>
      </c>
      <c r="O201">
        <v>0</v>
      </c>
      <c r="P201">
        <v>0</v>
      </c>
      <c r="R201" s="1" t="s">
        <v>427</v>
      </c>
      <c r="S201">
        <v>1916</v>
      </c>
    </row>
    <row r="202" spans="1:19" ht="30" x14ac:dyDescent="0.25">
      <c r="A202" s="5">
        <v>6131</v>
      </c>
      <c r="B202" t="s">
        <v>71</v>
      </c>
      <c r="C202" s="1" t="s">
        <v>172</v>
      </c>
      <c r="E202" t="s">
        <v>103</v>
      </c>
      <c r="F202" s="6">
        <v>1</v>
      </c>
      <c r="G202" s="6" t="s">
        <v>48</v>
      </c>
      <c r="M202">
        <v>1</v>
      </c>
      <c r="R202" s="1" t="s">
        <v>428</v>
      </c>
      <c r="S202">
        <v>1916</v>
      </c>
    </row>
    <row r="203" spans="1:19" x14ac:dyDescent="0.25">
      <c r="A203" s="5">
        <v>6141</v>
      </c>
      <c r="B203" t="s">
        <v>71</v>
      </c>
      <c r="C203" s="1" t="s">
        <v>429</v>
      </c>
      <c r="E203" t="s">
        <v>103</v>
      </c>
      <c r="F203" s="6">
        <v>1</v>
      </c>
      <c r="G203" s="6" t="s">
        <v>48</v>
      </c>
      <c r="K203">
        <v>0</v>
      </c>
      <c r="L203">
        <v>0</v>
      </c>
      <c r="M203">
        <v>1</v>
      </c>
      <c r="N203">
        <v>0</v>
      </c>
      <c r="O203">
        <v>0</v>
      </c>
      <c r="P203">
        <v>0</v>
      </c>
      <c r="R203" s="1" t="s">
        <v>430</v>
      </c>
      <c r="S203">
        <v>1916</v>
      </c>
    </row>
    <row r="204" spans="1:19" x14ac:dyDescent="0.25">
      <c r="A204" s="5">
        <v>6222</v>
      </c>
      <c r="B204" t="s">
        <v>71</v>
      </c>
      <c r="C204" s="1" t="s">
        <v>642</v>
      </c>
      <c r="D204" s="1" t="s">
        <v>643</v>
      </c>
      <c r="E204" t="s">
        <v>160</v>
      </c>
      <c r="F204" s="6">
        <v>7</v>
      </c>
      <c r="G204" s="6" t="s">
        <v>644</v>
      </c>
      <c r="H204" s="6">
        <v>59</v>
      </c>
      <c r="K204">
        <v>0</v>
      </c>
      <c r="L204">
        <v>0</v>
      </c>
      <c r="M204">
        <v>1</v>
      </c>
      <c r="N204">
        <v>0</v>
      </c>
      <c r="O204">
        <v>0</v>
      </c>
      <c r="P204">
        <v>0</v>
      </c>
      <c r="R204" s="1" t="s">
        <v>645</v>
      </c>
      <c r="S204">
        <v>1917</v>
      </c>
    </row>
    <row r="205" spans="1:19" ht="30" x14ac:dyDescent="0.25">
      <c r="A205" s="5">
        <v>6222</v>
      </c>
      <c r="B205" t="s">
        <v>46</v>
      </c>
      <c r="D205" s="1" t="s">
        <v>646</v>
      </c>
      <c r="E205" t="s">
        <v>160</v>
      </c>
      <c r="G205" s="6" t="s">
        <v>644</v>
      </c>
      <c r="K205">
        <v>0</v>
      </c>
      <c r="L205">
        <v>0</v>
      </c>
      <c r="M205">
        <v>0</v>
      </c>
      <c r="N205">
        <v>0</v>
      </c>
      <c r="O205">
        <v>0</v>
      </c>
      <c r="P205">
        <v>0</v>
      </c>
      <c r="R205" s="1" t="s">
        <v>647</v>
      </c>
      <c r="S205">
        <v>1917</v>
      </c>
    </row>
    <row r="206" spans="1:19" x14ac:dyDescent="0.25">
      <c r="A206" s="5">
        <v>6246</v>
      </c>
      <c r="B206" t="s">
        <v>126</v>
      </c>
      <c r="D206" s="1" t="s">
        <v>654</v>
      </c>
      <c r="E206" t="s">
        <v>105</v>
      </c>
      <c r="F206" s="6">
        <v>2</v>
      </c>
      <c r="G206" s="6" t="s">
        <v>48</v>
      </c>
      <c r="K206">
        <v>0</v>
      </c>
      <c r="L206">
        <v>0</v>
      </c>
      <c r="M206">
        <v>0</v>
      </c>
      <c r="N206">
        <v>0</v>
      </c>
      <c r="O206">
        <v>0</v>
      </c>
      <c r="P206">
        <v>0</v>
      </c>
      <c r="R206" s="1" t="s">
        <v>655</v>
      </c>
      <c r="S206">
        <v>1917</v>
      </c>
    </row>
    <row r="207" spans="1:19" x14ac:dyDescent="0.25">
      <c r="A207" s="5">
        <v>6247</v>
      </c>
      <c r="B207" t="s">
        <v>80</v>
      </c>
      <c r="D207" s="1" t="s">
        <v>651</v>
      </c>
      <c r="E207" t="s">
        <v>105</v>
      </c>
      <c r="F207" s="6">
        <v>1</v>
      </c>
      <c r="G207" s="6" t="s">
        <v>48</v>
      </c>
      <c r="H207" s="6">
        <v>3</v>
      </c>
      <c r="K207">
        <v>0</v>
      </c>
      <c r="L207">
        <v>0</v>
      </c>
      <c r="M207">
        <v>0</v>
      </c>
      <c r="N207">
        <v>0</v>
      </c>
      <c r="O207">
        <v>0</v>
      </c>
      <c r="P207">
        <v>0</v>
      </c>
      <c r="R207" s="1" t="s">
        <v>652</v>
      </c>
      <c r="S207">
        <v>1917</v>
      </c>
    </row>
    <row r="208" spans="1:19" ht="30" x14ac:dyDescent="0.25">
      <c r="A208" s="5">
        <v>6251</v>
      </c>
      <c r="B208" t="s">
        <v>126</v>
      </c>
      <c r="C208" s="1" t="s">
        <v>657</v>
      </c>
      <c r="D208" s="1" t="s">
        <v>656</v>
      </c>
      <c r="E208" t="s">
        <v>105</v>
      </c>
      <c r="F208" s="6">
        <v>3</v>
      </c>
      <c r="G208" s="6" t="s">
        <v>48</v>
      </c>
      <c r="K208">
        <v>0</v>
      </c>
      <c r="L208">
        <v>0</v>
      </c>
      <c r="M208">
        <v>2</v>
      </c>
      <c r="N208">
        <v>0</v>
      </c>
      <c r="O208">
        <v>0</v>
      </c>
      <c r="P208">
        <v>0</v>
      </c>
      <c r="R208" s="1" t="s">
        <v>658</v>
      </c>
      <c r="S208">
        <v>1917</v>
      </c>
    </row>
    <row r="209" spans="1:19" ht="75" x14ac:dyDescent="0.25">
      <c r="A209" s="5">
        <v>6251</v>
      </c>
      <c r="B209" t="s">
        <v>71</v>
      </c>
      <c r="C209" s="1" t="s">
        <v>648</v>
      </c>
      <c r="D209" s="1" t="s">
        <v>649</v>
      </c>
      <c r="E209" t="s">
        <v>650</v>
      </c>
      <c r="F209" s="6">
        <v>5</v>
      </c>
      <c r="K209">
        <v>0</v>
      </c>
      <c r="L209">
        <v>0</v>
      </c>
      <c r="M209">
        <v>0</v>
      </c>
      <c r="N209">
        <v>0</v>
      </c>
      <c r="O209">
        <v>0</v>
      </c>
      <c r="P209">
        <v>0</v>
      </c>
      <c r="S209">
        <v>1917</v>
      </c>
    </row>
    <row r="210" spans="1:19" ht="30" x14ac:dyDescent="0.25">
      <c r="A210" s="5">
        <v>6252</v>
      </c>
      <c r="B210" t="s">
        <v>126</v>
      </c>
      <c r="C210" s="1" t="s">
        <v>659</v>
      </c>
      <c r="E210" t="s">
        <v>102</v>
      </c>
      <c r="F210" s="6">
        <v>3</v>
      </c>
      <c r="G210" s="6" t="s">
        <v>644</v>
      </c>
      <c r="I210">
        <v>160</v>
      </c>
      <c r="K210">
        <v>0</v>
      </c>
      <c r="L210">
        <v>0</v>
      </c>
      <c r="M210">
        <v>0</v>
      </c>
      <c r="N210">
        <v>0</v>
      </c>
      <c r="O210">
        <v>0</v>
      </c>
      <c r="P210">
        <v>0</v>
      </c>
      <c r="R210" s="1" t="s">
        <v>1282</v>
      </c>
      <c r="S210">
        <v>1917</v>
      </c>
    </row>
    <row r="211" spans="1:19" x14ac:dyDescent="0.25">
      <c r="A211" s="5">
        <v>6253</v>
      </c>
      <c r="B211" t="s">
        <v>22</v>
      </c>
      <c r="C211" s="1" t="s">
        <v>258</v>
      </c>
      <c r="E211" t="s">
        <v>103</v>
      </c>
      <c r="F211" s="6">
        <v>2</v>
      </c>
      <c r="G211" s="6" t="s">
        <v>736</v>
      </c>
      <c r="H211" s="6">
        <v>12</v>
      </c>
      <c r="K211">
        <v>0</v>
      </c>
      <c r="L211">
        <v>3</v>
      </c>
      <c r="M211">
        <v>0</v>
      </c>
      <c r="N211">
        <v>0</v>
      </c>
      <c r="O211">
        <v>0</v>
      </c>
      <c r="P211">
        <v>0</v>
      </c>
      <c r="R211" s="1" t="s">
        <v>653</v>
      </c>
      <c r="S211">
        <v>1917</v>
      </c>
    </row>
    <row r="212" spans="1:19" x14ac:dyDescent="0.25">
      <c r="A212" s="5">
        <v>6272</v>
      </c>
      <c r="B212" t="s">
        <v>126</v>
      </c>
      <c r="C212" s="1" t="s">
        <v>1052</v>
      </c>
      <c r="E212" t="s">
        <v>103</v>
      </c>
      <c r="F212" s="6">
        <v>3</v>
      </c>
      <c r="I212">
        <v>134</v>
      </c>
      <c r="K212">
        <v>0</v>
      </c>
      <c r="L212">
        <v>2</v>
      </c>
      <c r="M212">
        <v>0</v>
      </c>
      <c r="N212">
        <v>0</v>
      </c>
      <c r="O212">
        <v>0</v>
      </c>
      <c r="P212">
        <v>0</v>
      </c>
      <c r="S212">
        <v>1917</v>
      </c>
    </row>
    <row r="213" spans="1:19" x14ac:dyDescent="0.25">
      <c r="A213" s="5">
        <v>6281</v>
      </c>
      <c r="B213" t="s">
        <v>126</v>
      </c>
      <c r="C213" s="1" t="s">
        <v>1052</v>
      </c>
      <c r="E213" t="s">
        <v>103</v>
      </c>
      <c r="F213" s="6">
        <v>9</v>
      </c>
      <c r="G213" s="6" t="s">
        <v>660</v>
      </c>
      <c r="I213">
        <v>1200</v>
      </c>
      <c r="K213">
        <v>0</v>
      </c>
      <c r="L213">
        <v>0</v>
      </c>
      <c r="M213">
        <v>0</v>
      </c>
      <c r="N213">
        <v>0</v>
      </c>
      <c r="O213">
        <v>0</v>
      </c>
      <c r="P213">
        <v>0</v>
      </c>
      <c r="R213" s="1" t="s">
        <v>661</v>
      </c>
      <c r="S213">
        <v>1917</v>
      </c>
    </row>
    <row r="214" spans="1:19" ht="30" x14ac:dyDescent="0.25">
      <c r="A214" s="5">
        <v>6303</v>
      </c>
      <c r="B214" t="s">
        <v>71</v>
      </c>
      <c r="C214" s="1" t="s">
        <v>662</v>
      </c>
      <c r="D214" s="1" t="s">
        <v>253</v>
      </c>
      <c r="E214" t="s">
        <v>100</v>
      </c>
      <c r="F214" s="6">
        <v>2</v>
      </c>
      <c r="G214" s="6" t="s">
        <v>644</v>
      </c>
      <c r="K214">
        <v>1</v>
      </c>
      <c r="L214">
        <v>0</v>
      </c>
      <c r="M214">
        <v>0</v>
      </c>
      <c r="N214">
        <v>0</v>
      </c>
      <c r="O214">
        <v>0</v>
      </c>
      <c r="P214">
        <v>0</v>
      </c>
      <c r="S214">
        <v>1917</v>
      </c>
    </row>
    <row r="215" spans="1:19" x14ac:dyDescent="0.25">
      <c r="A215" s="5">
        <v>6304</v>
      </c>
      <c r="B215" t="s">
        <v>71</v>
      </c>
      <c r="C215" s="1" t="s">
        <v>663</v>
      </c>
      <c r="D215" s="1" t="s">
        <v>664</v>
      </c>
      <c r="E215" t="s">
        <v>1283</v>
      </c>
      <c r="F215" s="6">
        <v>2</v>
      </c>
      <c r="G215" s="6" t="s">
        <v>644</v>
      </c>
      <c r="H215" s="6">
        <v>58</v>
      </c>
      <c r="L215">
        <v>6</v>
      </c>
      <c r="M215">
        <v>0</v>
      </c>
      <c r="N215">
        <v>0</v>
      </c>
      <c r="O215">
        <v>0</v>
      </c>
      <c r="P215">
        <v>0</v>
      </c>
      <c r="R215" s="1" t="s">
        <v>665</v>
      </c>
      <c r="S215">
        <v>1917</v>
      </c>
    </row>
    <row r="216" spans="1:19" x14ac:dyDescent="0.25">
      <c r="A216" s="5">
        <v>6304</v>
      </c>
      <c r="B216" t="s">
        <v>46</v>
      </c>
      <c r="C216" s="1" t="s">
        <v>116</v>
      </c>
      <c r="D216" s="1" t="s">
        <v>519</v>
      </c>
      <c r="E216" t="s">
        <v>103</v>
      </c>
      <c r="F216" s="6">
        <v>25</v>
      </c>
      <c r="G216" s="6" t="s">
        <v>644</v>
      </c>
      <c r="H216" s="6">
        <v>66</v>
      </c>
      <c r="K216">
        <v>0</v>
      </c>
      <c r="L216">
        <v>0</v>
      </c>
      <c r="M216">
        <v>1</v>
      </c>
      <c r="N216">
        <v>0</v>
      </c>
      <c r="O216">
        <v>0</v>
      </c>
      <c r="P216">
        <v>0</v>
      </c>
      <c r="R216" s="1" t="s">
        <v>674</v>
      </c>
      <c r="S216">
        <v>1917</v>
      </c>
    </row>
    <row r="217" spans="1:19" x14ac:dyDescent="0.25">
      <c r="A217" s="5">
        <v>6308</v>
      </c>
      <c r="B217" t="s">
        <v>71</v>
      </c>
      <c r="C217" s="1" t="s">
        <v>666</v>
      </c>
      <c r="D217" s="1" t="s">
        <v>667</v>
      </c>
      <c r="E217" t="s">
        <v>100</v>
      </c>
      <c r="F217" s="6">
        <v>4</v>
      </c>
      <c r="G217" s="6" t="s">
        <v>48</v>
      </c>
      <c r="H217" s="6">
        <v>45</v>
      </c>
      <c r="K217">
        <v>0</v>
      </c>
      <c r="L217">
        <v>0</v>
      </c>
      <c r="M217">
        <v>1</v>
      </c>
      <c r="N217">
        <v>0</v>
      </c>
      <c r="O217">
        <v>0</v>
      </c>
      <c r="P217">
        <v>0</v>
      </c>
      <c r="R217" s="1" t="s">
        <v>668</v>
      </c>
      <c r="S217">
        <v>1917</v>
      </c>
    </row>
    <row r="218" spans="1:19" x14ac:dyDescent="0.25">
      <c r="A218" s="5">
        <v>6313</v>
      </c>
      <c r="B218" t="s">
        <v>46</v>
      </c>
      <c r="C218" s="1" t="s">
        <v>181</v>
      </c>
      <c r="E218" t="s">
        <v>102</v>
      </c>
      <c r="F218" s="6">
        <v>3</v>
      </c>
      <c r="G218" s="6" t="s">
        <v>644</v>
      </c>
      <c r="K218">
        <v>0</v>
      </c>
      <c r="L218">
        <v>0</v>
      </c>
      <c r="M218">
        <v>0</v>
      </c>
      <c r="N218">
        <v>0</v>
      </c>
      <c r="O218">
        <v>0</v>
      </c>
      <c r="P218">
        <v>0</v>
      </c>
      <c r="R218" s="1" t="s">
        <v>1284</v>
      </c>
      <c r="S218">
        <v>1917</v>
      </c>
    </row>
    <row r="219" spans="1:19" x14ac:dyDescent="0.25">
      <c r="A219" s="5">
        <v>6320</v>
      </c>
      <c r="B219" t="s">
        <v>71</v>
      </c>
      <c r="C219" s="1" t="s">
        <v>669</v>
      </c>
      <c r="D219" s="1" t="s">
        <v>667</v>
      </c>
      <c r="E219" t="s">
        <v>100</v>
      </c>
      <c r="F219" s="6">
        <v>3</v>
      </c>
      <c r="G219" s="6" t="s">
        <v>48</v>
      </c>
      <c r="H219" s="6">
        <v>24</v>
      </c>
      <c r="K219">
        <v>0</v>
      </c>
      <c r="L219">
        <v>0</v>
      </c>
      <c r="M219">
        <v>0</v>
      </c>
      <c r="N219">
        <v>1</v>
      </c>
      <c r="O219">
        <v>0</v>
      </c>
      <c r="P219">
        <v>0</v>
      </c>
      <c r="R219" s="1" t="s">
        <v>670</v>
      </c>
      <c r="S219">
        <v>1917</v>
      </c>
    </row>
    <row r="220" spans="1:19" x14ac:dyDescent="0.25">
      <c r="A220" s="5">
        <v>6326</v>
      </c>
      <c r="B220" t="s">
        <v>71</v>
      </c>
      <c r="C220" s="1" t="s">
        <v>669</v>
      </c>
      <c r="D220" s="1" t="s">
        <v>662</v>
      </c>
      <c r="E220" t="s">
        <v>100</v>
      </c>
      <c r="F220" s="6">
        <v>3</v>
      </c>
      <c r="G220" s="6" t="s">
        <v>644</v>
      </c>
      <c r="H220" s="6">
        <v>35</v>
      </c>
      <c r="K220">
        <v>0</v>
      </c>
      <c r="L220">
        <v>0</v>
      </c>
      <c r="M220">
        <v>0</v>
      </c>
      <c r="N220">
        <v>0</v>
      </c>
      <c r="O220">
        <v>0</v>
      </c>
      <c r="P220">
        <v>0</v>
      </c>
      <c r="S220">
        <v>1917</v>
      </c>
    </row>
    <row r="221" spans="1:19" ht="30" x14ac:dyDescent="0.25">
      <c r="A221" s="5">
        <v>6329</v>
      </c>
      <c r="B221" t="s">
        <v>71</v>
      </c>
      <c r="C221" s="1" t="s">
        <v>671</v>
      </c>
      <c r="D221" s="1" t="s">
        <v>667</v>
      </c>
      <c r="E221" t="s">
        <v>100</v>
      </c>
      <c r="F221" s="6">
        <v>10</v>
      </c>
      <c r="G221" s="6" t="s">
        <v>737</v>
      </c>
      <c r="H221" s="6">
        <v>90</v>
      </c>
      <c r="K221">
        <v>1</v>
      </c>
      <c r="L221">
        <v>0</v>
      </c>
      <c r="M221">
        <v>0</v>
      </c>
      <c r="N221">
        <v>1</v>
      </c>
      <c r="O221">
        <v>0</v>
      </c>
      <c r="P221">
        <v>0</v>
      </c>
      <c r="R221" s="1" t="s">
        <v>672</v>
      </c>
      <c r="S221">
        <v>1917</v>
      </c>
    </row>
    <row r="222" spans="1:19" ht="30" x14ac:dyDescent="0.25">
      <c r="A222" s="5">
        <v>6330</v>
      </c>
      <c r="B222" t="s">
        <v>71</v>
      </c>
      <c r="C222" s="1" t="s">
        <v>671</v>
      </c>
      <c r="D222" s="1" t="s">
        <v>673</v>
      </c>
      <c r="E222" t="s">
        <v>107</v>
      </c>
      <c r="F222" s="6">
        <v>5</v>
      </c>
      <c r="G222" s="6" t="s">
        <v>738</v>
      </c>
      <c r="H222" s="6">
        <v>37</v>
      </c>
      <c r="K222">
        <v>0</v>
      </c>
      <c r="L222">
        <v>0</v>
      </c>
      <c r="M222">
        <v>0</v>
      </c>
      <c r="N222">
        <v>0</v>
      </c>
      <c r="O222">
        <v>0</v>
      </c>
      <c r="P222">
        <v>0</v>
      </c>
      <c r="S222">
        <v>1917</v>
      </c>
    </row>
    <row r="223" spans="1:19" x14ac:dyDescent="0.25">
      <c r="A223" s="5">
        <v>6330</v>
      </c>
      <c r="B223" t="s">
        <v>22</v>
      </c>
      <c r="C223" s="1" t="s">
        <v>1052</v>
      </c>
      <c r="E223" t="s">
        <v>103</v>
      </c>
      <c r="F223" s="6">
        <v>6</v>
      </c>
      <c r="G223" s="6" t="s">
        <v>739</v>
      </c>
      <c r="H223" s="6">
        <v>33</v>
      </c>
      <c r="K223">
        <v>0</v>
      </c>
      <c r="L223">
        <v>0</v>
      </c>
      <c r="M223">
        <v>0</v>
      </c>
      <c r="N223">
        <v>0</v>
      </c>
      <c r="O223">
        <v>0</v>
      </c>
      <c r="P223">
        <v>0</v>
      </c>
      <c r="S223">
        <v>1917</v>
      </c>
    </row>
    <row r="224" spans="1:19" x14ac:dyDescent="0.25">
      <c r="A224" s="5">
        <v>6332</v>
      </c>
      <c r="B224" t="s">
        <v>71</v>
      </c>
      <c r="C224" s="1" t="s">
        <v>675</v>
      </c>
      <c r="E224" t="s">
        <v>100</v>
      </c>
      <c r="F224" s="6">
        <v>11</v>
      </c>
      <c r="G224" s="6" t="s">
        <v>740</v>
      </c>
      <c r="H224" s="6">
        <v>95</v>
      </c>
      <c r="K224">
        <v>1</v>
      </c>
      <c r="L224">
        <v>0</v>
      </c>
      <c r="M224">
        <v>0</v>
      </c>
      <c r="N224">
        <v>0</v>
      </c>
      <c r="O224">
        <v>0</v>
      </c>
      <c r="P224">
        <v>0</v>
      </c>
      <c r="S224">
        <v>1917</v>
      </c>
    </row>
    <row r="225" spans="1:19" x14ac:dyDescent="0.25">
      <c r="A225" s="5">
        <v>6332</v>
      </c>
      <c r="B225" t="s">
        <v>46</v>
      </c>
      <c r="C225" s="1" t="s">
        <v>181</v>
      </c>
      <c r="D225" s="1" t="s">
        <v>695</v>
      </c>
      <c r="E225" t="s">
        <v>102</v>
      </c>
      <c r="F225" s="6">
        <v>9</v>
      </c>
      <c r="G225" s="6" t="s">
        <v>644</v>
      </c>
      <c r="K225">
        <v>0</v>
      </c>
      <c r="L225">
        <v>0</v>
      </c>
      <c r="M225">
        <v>0</v>
      </c>
      <c r="N225">
        <v>1</v>
      </c>
      <c r="O225">
        <v>0</v>
      </c>
      <c r="P225">
        <v>0</v>
      </c>
      <c r="R225" s="1" t="s">
        <v>696</v>
      </c>
      <c r="S225">
        <v>1917</v>
      </c>
    </row>
    <row r="226" spans="1:19" x14ac:dyDescent="0.25">
      <c r="A226" s="5">
        <v>6333</v>
      </c>
      <c r="B226" t="s">
        <v>71</v>
      </c>
      <c r="C226" s="1" t="s">
        <v>692</v>
      </c>
      <c r="D226" s="1" t="s">
        <v>676</v>
      </c>
      <c r="E226" t="s">
        <v>100</v>
      </c>
      <c r="F226" s="6">
        <v>6</v>
      </c>
      <c r="G226" s="6" t="s">
        <v>644</v>
      </c>
      <c r="H226" s="6">
        <v>53</v>
      </c>
      <c r="K226">
        <v>0</v>
      </c>
      <c r="L226">
        <v>0</v>
      </c>
      <c r="M226">
        <v>0</v>
      </c>
      <c r="N226">
        <v>0</v>
      </c>
      <c r="O226">
        <v>0</v>
      </c>
      <c r="P226">
        <v>0</v>
      </c>
      <c r="R226" s="1" t="s">
        <v>677</v>
      </c>
      <c r="S226">
        <v>1917</v>
      </c>
    </row>
    <row r="227" spans="1:19" x14ac:dyDescent="0.25">
      <c r="A227" s="5">
        <v>6334</v>
      </c>
      <c r="B227" t="s">
        <v>255</v>
      </c>
      <c r="C227" s="1" t="s">
        <v>699</v>
      </c>
      <c r="D227" s="1" t="s">
        <v>700</v>
      </c>
      <c r="E227" t="s">
        <v>102</v>
      </c>
      <c r="F227" s="6">
        <v>5</v>
      </c>
      <c r="G227" s="6" t="s">
        <v>644</v>
      </c>
      <c r="K227">
        <v>0</v>
      </c>
      <c r="L227">
        <v>0</v>
      </c>
      <c r="M227">
        <v>0</v>
      </c>
      <c r="N227">
        <v>0</v>
      </c>
      <c r="O227">
        <v>0</v>
      </c>
      <c r="P227">
        <v>0</v>
      </c>
      <c r="R227" s="1" t="s">
        <v>702</v>
      </c>
      <c r="S227">
        <v>1917</v>
      </c>
    </row>
    <row r="228" spans="1:19" ht="30" x14ac:dyDescent="0.25">
      <c r="A228" s="5">
        <v>6334</v>
      </c>
      <c r="B228" s="4" t="s">
        <v>255</v>
      </c>
      <c r="C228" s="37" t="s">
        <v>701</v>
      </c>
      <c r="D228" s="1" t="s">
        <v>1285</v>
      </c>
      <c r="E228" t="s">
        <v>102</v>
      </c>
      <c r="F228" s="6">
        <v>4</v>
      </c>
      <c r="G228" s="6" t="s">
        <v>644</v>
      </c>
      <c r="I228" s="6"/>
      <c r="J228" s="6"/>
      <c r="K228" s="6">
        <v>0</v>
      </c>
      <c r="L228" s="6">
        <v>0</v>
      </c>
      <c r="M228" s="6">
        <v>0</v>
      </c>
      <c r="N228" s="6">
        <v>0</v>
      </c>
      <c r="O228" s="6">
        <v>0</v>
      </c>
      <c r="P228" s="6">
        <v>0</v>
      </c>
      <c r="Q228" s="6"/>
      <c r="R228" s="1" t="s">
        <v>702</v>
      </c>
      <c r="S228">
        <v>1917</v>
      </c>
    </row>
    <row r="229" spans="1:19" ht="30" x14ac:dyDescent="0.25">
      <c r="A229" s="5">
        <v>6334</v>
      </c>
      <c r="B229" s="4" t="s">
        <v>255</v>
      </c>
      <c r="C229" s="37" t="s">
        <v>701</v>
      </c>
      <c r="D229" s="1" t="s">
        <v>1285</v>
      </c>
      <c r="E229" t="s">
        <v>102</v>
      </c>
      <c r="F229" s="6">
        <v>2</v>
      </c>
      <c r="G229" s="6" t="s">
        <v>644</v>
      </c>
      <c r="H229" s="4"/>
      <c r="I229" s="4"/>
      <c r="J229" s="4"/>
      <c r="K229" s="6">
        <v>0</v>
      </c>
      <c r="L229" s="6">
        <v>0</v>
      </c>
      <c r="M229" s="6">
        <v>0</v>
      </c>
      <c r="N229" s="6">
        <v>0</v>
      </c>
      <c r="O229" s="6">
        <v>0</v>
      </c>
      <c r="P229" s="6">
        <v>0</v>
      </c>
      <c r="Q229" s="4"/>
      <c r="R229" s="37"/>
      <c r="S229">
        <v>1917</v>
      </c>
    </row>
    <row r="230" spans="1:19" x14ac:dyDescent="0.25">
      <c r="A230" s="5">
        <v>6340</v>
      </c>
      <c r="B230" t="s">
        <v>71</v>
      </c>
      <c r="C230" s="1" t="s">
        <v>678</v>
      </c>
      <c r="D230" s="1" t="s">
        <v>676</v>
      </c>
      <c r="E230" t="s">
        <v>100</v>
      </c>
      <c r="F230" s="6">
        <v>10</v>
      </c>
      <c r="G230" s="6" t="s">
        <v>741</v>
      </c>
      <c r="H230" s="6">
        <v>87</v>
      </c>
      <c r="K230">
        <v>1</v>
      </c>
      <c r="L230">
        <v>0</v>
      </c>
      <c r="M230">
        <v>0</v>
      </c>
      <c r="N230">
        <v>0</v>
      </c>
      <c r="O230">
        <v>0</v>
      </c>
      <c r="P230">
        <v>0</v>
      </c>
      <c r="S230">
        <v>1917</v>
      </c>
    </row>
    <row r="231" spans="1:19" x14ac:dyDescent="0.25">
      <c r="A231" s="5">
        <v>6341</v>
      </c>
      <c r="B231" t="s">
        <v>71</v>
      </c>
      <c r="C231" s="1" t="s">
        <v>679</v>
      </c>
      <c r="D231" s="1" t="s">
        <v>680</v>
      </c>
      <c r="E231" t="s">
        <v>100</v>
      </c>
      <c r="F231" s="6">
        <v>5</v>
      </c>
      <c r="G231" s="6" t="s">
        <v>742</v>
      </c>
      <c r="H231" s="6">
        <v>25</v>
      </c>
      <c r="K231">
        <v>1</v>
      </c>
      <c r="L231">
        <v>0</v>
      </c>
      <c r="M231">
        <v>0</v>
      </c>
      <c r="N231">
        <v>0</v>
      </c>
      <c r="O231">
        <v>0</v>
      </c>
      <c r="P231">
        <v>0</v>
      </c>
      <c r="S231">
        <v>1917</v>
      </c>
    </row>
    <row r="232" spans="1:19" x14ac:dyDescent="0.25">
      <c r="A232" s="5">
        <v>6342</v>
      </c>
      <c r="B232" t="s">
        <v>71</v>
      </c>
      <c r="C232" s="1" t="s">
        <v>681</v>
      </c>
      <c r="D232" s="1" t="s">
        <v>682</v>
      </c>
      <c r="E232" t="s">
        <v>100</v>
      </c>
      <c r="F232" s="6">
        <v>7</v>
      </c>
      <c r="G232" s="6" t="s">
        <v>743</v>
      </c>
      <c r="H232" s="6">
        <v>42</v>
      </c>
      <c r="K232">
        <v>3</v>
      </c>
      <c r="L232">
        <v>0</v>
      </c>
      <c r="M232">
        <v>0</v>
      </c>
      <c r="N232">
        <v>0</v>
      </c>
      <c r="O232">
        <v>0</v>
      </c>
      <c r="P232">
        <v>0</v>
      </c>
      <c r="S232">
        <v>1917</v>
      </c>
    </row>
    <row r="233" spans="1:19" ht="45" x14ac:dyDescent="0.25">
      <c r="A233" s="5">
        <v>6343</v>
      </c>
      <c r="B233" t="s">
        <v>71</v>
      </c>
      <c r="C233" s="1" t="s">
        <v>683</v>
      </c>
      <c r="E233" t="s">
        <v>63</v>
      </c>
      <c r="F233" s="6">
        <v>7</v>
      </c>
      <c r="G233" s="6" t="s">
        <v>644</v>
      </c>
      <c r="H233" s="6">
        <v>58</v>
      </c>
      <c r="K233">
        <v>0</v>
      </c>
      <c r="L233">
        <v>0</v>
      </c>
      <c r="M233">
        <v>0</v>
      </c>
      <c r="N233">
        <v>0</v>
      </c>
      <c r="O233">
        <v>0</v>
      </c>
      <c r="P233">
        <v>0</v>
      </c>
      <c r="R233" s="1" t="s">
        <v>1286</v>
      </c>
      <c r="S233">
        <v>1917</v>
      </c>
    </row>
    <row r="234" spans="1:19" s="23" customFormat="1" ht="30" x14ac:dyDescent="0.25">
      <c r="A234" s="5">
        <v>6344</v>
      </c>
      <c r="B234" t="s">
        <v>71</v>
      </c>
      <c r="C234" s="1" t="s">
        <v>684</v>
      </c>
      <c r="D234" s="1"/>
      <c r="E234" t="s">
        <v>100</v>
      </c>
      <c r="F234" s="6">
        <v>8</v>
      </c>
      <c r="G234" s="6" t="s">
        <v>744</v>
      </c>
      <c r="H234" s="6">
        <v>30</v>
      </c>
      <c r="I234"/>
      <c r="J234"/>
      <c r="K234">
        <v>0</v>
      </c>
      <c r="L234">
        <v>0</v>
      </c>
      <c r="M234">
        <v>0</v>
      </c>
      <c r="N234">
        <v>0</v>
      </c>
      <c r="O234">
        <v>0</v>
      </c>
      <c r="P234">
        <v>0</v>
      </c>
      <c r="Q234"/>
      <c r="R234" s="1"/>
      <c r="S234">
        <v>1917</v>
      </c>
    </row>
    <row r="235" spans="1:19" x14ac:dyDescent="0.25">
      <c r="A235" s="5">
        <v>6345</v>
      </c>
      <c r="B235" t="s">
        <v>22</v>
      </c>
      <c r="D235" s="1" t="s">
        <v>706</v>
      </c>
      <c r="E235" t="s">
        <v>105</v>
      </c>
      <c r="F235" s="6">
        <v>2</v>
      </c>
      <c r="G235" s="6" t="s">
        <v>644</v>
      </c>
      <c r="K235">
        <v>0</v>
      </c>
      <c r="L235">
        <v>0</v>
      </c>
      <c r="M235">
        <v>0</v>
      </c>
      <c r="N235">
        <v>0</v>
      </c>
      <c r="O235">
        <v>0</v>
      </c>
      <c r="P235">
        <v>0</v>
      </c>
      <c r="Q235" t="s">
        <v>707</v>
      </c>
      <c r="S235">
        <v>1917</v>
      </c>
    </row>
    <row r="236" spans="1:19" ht="30" x14ac:dyDescent="0.25">
      <c r="A236" s="5">
        <v>6345</v>
      </c>
      <c r="B236" t="s">
        <v>22</v>
      </c>
      <c r="C236" s="1" t="s">
        <v>703</v>
      </c>
      <c r="D236" s="1" t="s">
        <v>704</v>
      </c>
      <c r="E236" t="s">
        <v>105</v>
      </c>
      <c r="F236" s="6">
        <v>2</v>
      </c>
      <c r="G236" s="6" t="s">
        <v>644</v>
      </c>
      <c r="K236">
        <v>0</v>
      </c>
      <c r="L236">
        <v>0</v>
      </c>
      <c r="M236">
        <v>0</v>
      </c>
      <c r="N236">
        <v>0</v>
      </c>
      <c r="O236">
        <v>0</v>
      </c>
      <c r="P236">
        <v>0</v>
      </c>
      <c r="Q236" t="s">
        <v>705</v>
      </c>
      <c r="S236">
        <v>1917</v>
      </c>
    </row>
    <row r="237" spans="1:19" x14ac:dyDescent="0.25">
      <c r="A237" s="5">
        <v>6345</v>
      </c>
      <c r="B237" t="s">
        <v>22</v>
      </c>
      <c r="D237" s="1" t="s">
        <v>708</v>
      </c>
      <c r="E237" t="s">
        <v>105</v>
      </c>
      <c r="F237" s="6">
        <v>2</v>
      </c>
      <c r="G237" s="6" t="s">
        <v>644</v>
      </c>
      <c r="K237">
        <v>0</v>
      </c>
      <c r="L237">
        <v>0</v>
      </c>
      <c r="M237">
        <v>0</v>
      </c>
      <c r="N237">
        <v>0</v>
      </c>
      <c r="O237">
        <v>0</v>
      </c>
      <c r="P237">
        <v>0</v>
      </c>
      <c r="Q237" t="s">
        <v>709</v>
      </c>
      <c r="S237">
        <v>1917</v>
      </c>
    </row>
    <row r="238" spans="1:19" x14ac:dyDescent="0.25">
      <c r="A238" s="5">
        <v>6345</v>
      </c>
      <c r="B238" t="s">
        <v>71</v>
      </c>
      <c r="C238" s="1" t="s">
        <v>135</v>
      </c>
      <c r="D238" s="1" t="s">
        <v>253</v>
      </c>
      <c r="E238" t="s">
        <v>100</v>
      </c>
      <c r="F238" s="6">
        <v>11</v>
      </c>
      <c r="G238" s="6" t="s">
        <v>740</v>
      </c>
      <c r="H238" s="6">
        <v>93</v>
      </c>
      <c r="K238">
        <v>0</v>
      </c>
      <c r="L238">
        <v>0</v>
      </c>
      <c r="M238">
        <v>0</v>
      </c>
      <c r="N238">
        <v>0</v>
      </c>
      <c r="O238">
        <v>0</v>
      </c>
      <c r="P238">
        <v>0</v>
      </c>
      <c r="S238">
        <v>1917</v>
      </c>
    </row>
    <row r="239" spans="1:19" ht="30" x14ac:dyDescent="0.25">
      <c r="A239" s="5">
        <v>6347</v>
      </c>
      <c r="B239" t="s">
        <v>71</v>
      </c>
      <c r="C239" s="1" t="s">
        <v>685</v>
      </c>
      <c r="D239" s="1" t="s">
        <v>686</v>
      </c>
      <c r="E239" t="s">
        <v>100</v>
      </c>
      <c r="F239" s="6">
        <v>9</v>
      </c>
      <c r="G239" s="6" t="s">
        <v>745</v>
      </c>
      <c r="H239" s="6">
        <v>62</v>
      </c>
      <c r="K239">
        <v>0</v>
      </c>
      <c r="L239">
        <v>0</v>
      </c>
      <c r="M239">
        <v>0</v>
      </c>
      <c r="N239">
        <v>0</v>
      </c>
      <c r="O239">
        <v>0</v>
      </c>
      <c r="P239">
        <v>0</v>
      </c>
      <c r="S239">
        <v>1917</v>
      </c>
    </row>
    <row r="240" spans="1:19" ht="45" x14ac:dyDescent="0.25">
      <c r="A240" s="5">
        <v>6350</v>
      </c>
      <c r="B240" t="s">
        <v>71</v>
      </c>
      <c r="D240" s="1" t="s">
        <v>687</v>
      </c>
      <c r="E240" t="s">
        <v>105</v>
      </c>
      <c r="F240" s="6">
        <v>4</v>
      </c>
      <c r="G240" s="6" t="s">
        <v>746</v>
      </c>
      <c r="H240" s="6">
        <v>38</v>
      </c>
      <c r="K240">
        <v>1</v>
      </c>
      <c r="L240">
        <v>0</v>
      </c>
      <c r="M240">
        <v>1</v>
      </c>
      <c r="N240">
        <v>1</v>
      </c>
      <c r="O240">
        <v>0</v>
      </c>
      <c r="P240">
        <v>0</v>
      </c>
      <c r="R240" s="1" t="s">
        <v>688</v>
      </c>
      <c r="S240">
        <v>1917</v>
      </c>
    </row>
    <row r="241" spans="1:19" x14ac:dyDescent="0.25">
      <c r="A241" s="5">
        <v>6355</v>
      </c>
      <c r="B241" t="s">
        <v>71</v>
      </c>
      <c r="D241" s="1" t="s">
        <v>689</v>
      </c>
      <c r="E241" t="s">
        <v>100</v>
      </c>
      <c r="F241" s="6">
        <v>7</v>
      </c>
      <c r="G241" s="6" t="s">
        <v>747</v>
      </c>
      <c r="K241">
        <v>0</v>
      </c>
      <c r="L241">
        <v>0</v>
      </c>
      <c r="M241">
        <v>0</v>
      </c>
      <c r="N241">
        <v>0</v>
      </c>
      <c r="O241">
        <v>0</v>
      </c>
      <c r="P241">
        <v>0</v>
      </c>
      <c r="S241">
        <v>1917</v>
      </c>
    </row>
    <row r="242" spans="1:19" x14ac:dyDescent="0.25">
      <c r="A242" s="5">
        <v>6355</v>
      </c>
      <c r="B242" t="s">
        <v>71</v>
      </c>
      <c r="D242" s="1" t="s">
        <v>689</v>
      </c>
      <c r="E242" t="s">
        <v>100</v>
      </c>
      <c r="F242" s="6">
        <v>4</v>
      </c>
      <c r="G242" s="6" t="s">
        <v>748</v>
      </c>
      <c r="I242">
        <v>1700</v>
      </c>
      <c r="K242">
        <v>0</v>
      </c>
      <c r="L242">
        <v>0</v>
      </c>
      <c r="M242">
        <v>0</v>
      </c>
      <c r="N242">
        <v>0</v>
      </c>
      <c r="O242">
        <v>0</v>
      </c>
      <c r="P242">
        <v>0</v>
      </c>
      <c r="S242">
        <v>1917</v>
      </c>
    </row>
    <row r="243" spans="1:19" x14ac:dyDescent="0.25">
      <c r="A243" s="5">
        <v>6355</v>
      </c>
      <c r="B243" t="s">
        <v>71</v>
      </c>
      <c r="C243" s="1" t="s">
        <v>172</v>
      </c>
      <c r="E243" t="s">
        <v>103</v>
      </c>
      <c r="F243" s="6">
        <v>1</v>
      </c>
      <c r="G243" s="6" t="s">
        <v>644</v>
      </c>
      <c r="K243">
        <v>0</v>
      </c>
      <c r="L243">
        <v>0</v>
      </c>
      <c r="M243">
        <v>0</v>
      </c>
      <c r="N243">
        <v>0</v>
      </c>
      <c r="O243">
        <v>0</v>
      </c>
      <c r="P243">
        <v>0</v>
      </c>
      <c r="S243">
        <v>1917</v>
      </c>
    </row>
    <row r="244" spans="1:19" x14ac:dyDescent="0.25">
      <c r="A244" s="5">
        <v>6355</v>
      </c>
      <c r="B244" t="s">
        <v>46</v>
      </c>
      <c r="C244" s="1" t="s">
        <v>116</v>
      </c>
      <c r="D244" s="1" t="s">
        <v>697</v>
      </c>
      <c r="E244" t="s">
        <v>103</v>
      </c>
      <c r="F244" s="6">
        <v>7</v>
      </c>
      <c r="G244" s="6" t="s">
        <v>644</v>
      </c>
      <c r="H244" s="6">
        <v>10</v>
      </c>
      <c r="K244">
        <v>0</v>
      </c>
      <c r="L244">
        <v>0</v>
      </c>
      <c r="M244">
        <v>0</v>
      </c>
      <c r="N244">
        <v>0</v>
      </c>
      <c r="O244">
        <v>0</v>
      </c>
      <c r="P244">
        <v>0</v>
      </c>
      <c r="S244">
        <v>1917</v>
      </c>
    </row>
    <row r="245" spans="1:19" ht="60" x14ac:dyDescent="0.25">
      <c r="A245" s="5">
        <v>6356</v>
      </c>
      <c r="B245" t="s">
        <v>71</v>
      </c>
      <c r="C245" s="1" t="s">
        <v>690</v>
      </c>
      <c r="E245" t="s">
        <v>103</v>
      </c>
      <c r="F245" s="6">
        <v>7</v>
      </c>
      <c r="G245" s="6" t="s">
        <v>747</v>
      </c>
      <c r="K245">
        <v>0</v>
      </c>
      <c r="L245">
        <v>0</v>
      </c>
      <c r="M245">
        <v>0</v>
      </c>
      <c r="N245">
        <v>0</v>
      </c>
      <c r="O245">
        <v>0</v>
      </c>
      <c r="P245">
        <v>0</v>
      </c>
      <c r="S245">
        <v>1917</v>
      </c>
    </row>
    <row r="246" spans="1:19" x14ac:dyDescent="0.25">
      <c r="A246" s="5">
        <v>6356</v>
      </c>
      <c r="B246" t="s">
        <v>71</v>
      </c>
      <c r="C246" s="1" t="s">
        <v>675</v>
      </c>
      <c r="E246" t="s">
        <v>100</v>
      </c>
      <c r="F246" s="6">
        <v>7</v>
      </c>
      <c r="G246" s="6" t="s">
        <v>644</v>
      </c>
      <c r="K246">
        <v>0</v>
      </c>
      <c r="L246">
        <v>0</v>
      </c>
      <c r="M246">
        <v>0</v>
      </c>
      <c r="N246">
        <v>0</v>
      </c>
      <c r="O246">
        <v>0</v>
      </c>
      <c r="P246">
        <v>0</v>
      </c>
      <c r="Q246" t="s">
        <v>691</v>
      </c>
      <c r="S246">
        <v>1917</v>
      </c>
    </row>
    <row r="247" spans="1:19" x14ac:dyDescent="0.25">
      <c r="A247" s="5">
        <v>6358</v>
      </c>
      <c r="B247" t="s">
        <v>71</v>
      </c>
      <c r="C247" s="1" t="s">
        <v>692</v>
      </c>
      <c r="E247" t="s">
        <v>100</v>
      </c>
      <c r="F247" s="6">
        <v>6</v>
      </c>
      <c r="G247" s="6" t="s">
        <v>644</v>
      </c>
      <c r="H247" s="6">
        <v>60</v>
      </c>
      <c r="K247">
        <v>0</v>
      </c>
      <c r="L247">
        <v>0</v>
      </c>
      <c r="M247">
        <v>0</v>
      </c>
      <c r="N247">
        <v>0</v>
      </c>
      <c r="O247">
        <v>0</v>
      </c>
      <c r="P247">
        <v>0</v>
      </c>
      <c r="S247">
        <v>1917</v>
      </c>
    </row>
    <row r="248" spans="1:19" x14ac:dyDescent="0.25">
      <c r="A248" s="5">
        <v>6359</v>
      </c>
      <c r="B248" t="s">
        <v>71</v>
      </c>
      <c r="C248" s="1" t="s">
        <v>693</v>
      </c>
      <c r="D248" s="1" t="s">
        <v>694</v>
      </c>
      <c r="E248" t="s">
        <v>103</v>
      </c>
      <c r="F248" s="6">
        <v>3</v>
      </c>
      <c r="G248" s="6" t="s">
        <v>749</v>
      </c>
      <c r="K248">
        <v>0</v>
      </c>
      <c r="L248">
        <v>0</v>
      </c>
      <c r="M248">
        <v>0</v>
      </c>
      <c r="N248">
        <v>0</v>
      </c>
      <c r="O248">
        <v>0</v>
      </c>
      <c r="P248">
        <v>0</v>
      </c>
      <c r="S248">
        <v>1917</v>
      </c>
    </row>
    <row r="249" spans="1:19" x14ac:dyDescent="0.25">
      <c r="A249" s="5">
        <v>6361</v>
      </c>
      <c r="B249" t="s">
        <v>71</v>
      </c>
      <c r="C249" s="1" t="s">
        <v>169</v>
      </c>
      <c r="E249" t="s">
        <v>100</v>
      </c>
      <c r="F249" s="6">
        <v>8</v>
      </c>
      <c r="G249" s="6" t="s">
        <v>750</v>
      </c>
      <c r="K249">
        <v>0</v>
      </c>
      <c r="L249">
        <v>0</v>
      </c>
      <c r="M249">
        <v>0</v>
      </c>
      <c r="N249">
        <v>0</v>
      </c>
      <c r="O249">
        <v>0</v>
      </c>
      <c r="P249">
        <v>0</v>
      </c>
      <c r="S249">
        <v>1917</v>
      </c>
    </row>
    <row r="250" spans="1:19" x14ac:dyDescent="0.25">
      <c r="A250" s="5">
        <v>6361</v>
      </c>
      <c r="B250" t="s">
        <v>46</v>
      </c>
      <c r="C250" s="1" t="s">
        <v>169</v>
      </c>
      <c r="E250" t="s">
        <v>100</v>
      </c>
      <c r="F250" s="6">
        <v>11</v>
      </c>
      <c r="I250">
        <v>1400</v>
      </c>
      <c r="K250">
        <v>0</v>
      </c>
      <c r="L250">
        <v>0</v>
      </c>
      <c r="M250">
        <v>0</v>
      </c>
      <c r="N250">
        <v>0</v>
      </c>
      <c r="O250">
        <v>0</v>
      </c>
      <c r="P250">
        <v>0</v>
      </c>
      <c r="R250" s="1" t="s">
        <v>698</v>
      </c>
      <c r="S250">
        <v>1917</v>
      </c>
    </row>
    <row r="251" spans="1:19" x14ac:dyDescent="0.25">
      <c r="A251" s="5">
        <v>6363</v>
      </c>
      <c r="B251" t="s">
        <v>71</v>
      </c>
      <c r="C251" s="1" t="s">
        <v>710</v>
      </c>
      <c r="E251" t="s">
        <v>100</v>
      </c>
      <c r="F251" s="6">
        <v>4</v>
      </c>
      <c r="G251" s="6" t="s">
        <v>748</v>
      </c>
      <c r="H251" s="6">
        <v>31</v>
      </c>
      <c r="K251">
        <v>1</v>
      </c>
      <c r="L251">
        <v>0</v>
      </c>
      <c r="M251">
        <v>0</v>
      </c>
      <c r="N251">
        <v>0</v>
      </c>
      <c r="O251">
        <v>0</v>
      </c>
      <c r="P251">
        <v>0</v>
      </c>
      <c r="S251">
        <v>1917</v>
      </c>
    </row>
    <row r="252" spans="1:19" ht="30" x14ac:dyDescent="0.25">
      <c r="A252" s="5">
        <v>6363</v>
      </c>
      <c r="B252" t="s">
        <v>46</v>
      </c>
      <c r="C252" s="1" t="s">
        <v>726</v>
      </c>
      <c r="D252" s="1" t="s">
        <v>432</v>
      </c>
      <c r="E252" t="s">
        <v>100</v>
      </c>
      <c r="F252" s="6">
        <v>11</v>
      </c>
      <c r="I252">
        <v>1700</v>
      </c>
      <c r="S252">
        <v>1917</v>
      </c>
    </row>
    <row r="253" spans="1:19" x14ac:dyDescent="0.25">
      <c r="A253" s="5">
        <v>6364</v>
      </c>
      <c r="B253" t="s">
        <v>46</v>
      </c>
      <c r="C253" s="1" t="s">
        <v>181</v>
      </c>
      <c r="D253" s="1" t="s">
        <v>727</v>
      </c>
      <c r="E253" t="s">
        <v>103</v>
      </c>
      <c r="F253" s="6">
        <v>7</v>
      </c>
      <c r="S253">
        <v>1917</v>
      </c>
    </row>
    <row r="254" spans="1:19" ht="30" x14ac:dyDescent="0.25">
      <c r="A254" s="5">
        <v>6365</v>
      </c>
      <c r="B254" t="s">
        <v>71</v>
      </c>
      <c r="C254" s="1" t="s">
        <v>712</v>
      </c>
      <c r="D254" s="1" t="s">
        <v>711</v>
      </c>
      <c r="E254" t="s">
        <v>100</v>
      </c>
      <c r="F254" s="6">
        <v>5</v>
      </c>
      <c r="G254" s="6" t="s">
        <v>751</v>
      </c>
      <c r="K254">
        <v>0</v>
      </c>
      <c r="L254">
        <v>0</v>
      </c>
      <c r="M254">
        <v>0</v>
      </c>
      <c r="N254">
        <v>0</v>
      </c>
      <c r="O254">
        <v>0</v>
      </c>
      <c r="P254">
        <v>0</v>
      </c>
      <c r="S254">
        <v>1917</v>
      </c>
    </row>
    <row r="255" spans="1:19" ht="30" x14ac:dyDescent="0.25">
      <c r="A255" s="5">
        <v>6365</v>
      </c>
      <c r="B255" t="s">
        <v>71</v>
      </c>
      <c r="C255" s="1" t="s">
        <v>719</v>
      </c>
      <c r="D255" s="1" t="s">
        <v>713</v>
      </c>
      <c r="E255" t="s">
        <v>106</v>
      </c>
      <c r="F255" s="6">
        <v>2</v>
      </c>
      <c r="G255" s="6" t="s">
        <v>752</v>
      </c>
      <c r="H255" s="6">
        <v>44</v>
      </c>
      <c r="K255">
        <v>1</v>
      </c>
      <c r="L255">
        <v>0</v>
      </c>
      <c r="M255">
        <v>0</v>
      </c>
      <c r="N255">
        <v>0</v>
      </c>
      <c r="O255">
        <v>0</v>
      </c>
      <c r="P255">
        <v>0</v>
      </c>
      <c r="R255" s="1" t="s">
        <v>714</v>
      </c>
      <c r="S255">
        <v>1917</v>
      </c>
    </row>
    <row r="256" spans="1:19" ht="30" x14ac:dyDescent="0.25">
      <c r="A256" s="5">
        <v>6365</v>
      </c>
      <c r="B256" t="s">
        <v>71</v>
      </c>
      <c r="C256" s="1" t="s">
        <v>716</v>
      </c>
      <c r="D256" s="1" t="s">
        <v>715</v>
      </c>
      <c r="E256" t="s">
        <v>105</v>
      </c>
      <c r="F256" s="6">
        <v>4</v>
      </c>
      <c r="G256" s="6" t="s">
        <v>644</v>
      </c>
      <c r="K256">
        <v>0</v>
      </c>
      <c r="L256">
        <v>0</v>
      </c>
      <c r="M256">
        <v>0</v>
      </c>
      <c r="N256">
        <v>0</v>
      </c>
      <c r="O256">
        <v>0</v>
      </c>
      <c r="P256">
        <v>0</v>
      </c>
      <c r="S256">
        <v>1917</v>
      </c>
    </row>
    <row r="257" spans="1:19" x14ac:dyDescent="0.25">
      <c r="A257" s="5">
        <v>6367</v>
      </c>
      <c r="B257" t="s">
        <v>71</v>
      </c>
      <c r="C257" s="1" t="s">
        <v>717</v>
      </c>
      <c r="D257" s="1" t="s">
        <v>718</v>
      </c>
      <c r="E257" t="s">
        <v>107</v>
      </c>
      <c r="F257" s="6">
        <v>2</v>
      </c>
      <c r="G257" s="6" t="s">
        <v>644</v>
      </c>
      <c r="K257">
        <v>0</v>
      </c>
      <c r="L257">
        <v>0</v>
      </c>
      <c r="M257">
        <v>0</v>
      </c>
      <c r="N257">
        <v>0</v>
      </c>
      <c r="O257">
        <v>0</v>
      </c>
      <c r="P257">
        <v>0</v>
      </c>
      <c r="S257">
        <v>1917</v>
      </c>
    </row>
    <row r="258" spans="1:19" x14ac:dyDescent="0.25">
      <c r="A258" s="5">
        <v>6367</v>
      </c>
      <c r="B258" t="s">
        <v>71</v>
      </c>
      <c r="C258" s="1" t="s">
        <v>720</v>
      </c>
      <c r="E258" t="s">
        <v>100</v>
      </c>
      <c r="F258" s="6">
        <v>5</v>
      </c>
      <c r="G258" s="6" t="s">
        <v>751</v>
      </c>
      <c r="K258">
        <v>0</v>
      </c>
      <c r="L258">
        <v>0</v>
      </c>
      <c r="M258">
        <v>0</v>
      </c>
      <c r="N258">
        <v>0</v>
      </c>
      <c r="O258">
        <v>0</v>
      </c>
      <c r="P258">
        <v>0</v>
      </c>
      <c r="R258" s="1" t="s">
        <v>1290</v>
      </c>
      <c r="S258">
        <v>1917</v>
      </c>
    </row>
    <row r="259" spans="1:19" ht="30" x14ac:dyDescent="0.25">
      <c r="A259" s="5">
        <v>6368</v>
      </c>
      <c r="B259" t="s">
        <v>71</v>
      </c>
      <c r="C259" s="1" t="s">
        <v>721</v>
      </c>
      <c r="E259" t="s">
        <v>103</v>
      </c>
      <c r="F259" s="6">
        <v>2</v>
      </c>
      <c r="G259" s="6" t="s">
        <v>644</v>
      </c>
      <c r="K259">
        <v>1</v>
      </c>
      <c r="L259">
        <v>0</v>
      </c>
      <c r="M259">
        <v>0</v>
      </c>
      <c r="N259">
        <v>0</v>
      </c>
      <c r="O259">
        <v>0</v>
      </c>
      <c r="P259">
        <v>0</v>
      </c>
      <c r="R259" s="1" t="s">
        <v>1291</v>
      </c>
      <c r="S259">
        <v>1917</v>
      </c>
    </row>
    <row r="260" spans="1:19" ht="30" x14ac:dyDescent="0.25">
      <c r="A260" s="5">
        <v>6368</v>
      </c>
      <c r="B260" t="s">
        <v>71</v>
      </c>
      <c r="C260" s="1" t="s">
        <v>722</v>
      </c>
      <c r="E260" t="s">
        <v>100</v>
      </c>
      <c r="F260" s="6">
        <v>2</v>
      </c>
      <c r="G260" s="6" t="s">
        <v>644</v>
      </c>
      <c r="K260">
        <v>0</v>
      </c>
      <c r="L260">
        <v>0</v>
      </c>
      <c r="M260">
        <v>0</v>
      </c>
      <c r="N260">
        <v>0</v>
      </c>
      <c r="O260">
        <v>0</v>
      </c>
      <c r="P260">
        <v>0</v>
      </c>
      <c r="S260">
        <v>1917</v>
      </c>
    </row>
    <row r="261" spans="1:19" x14ac:dyDescent="0.25">
      <c r="A261" s="5">
        <v>6368</v>
      </c>
      <c r="B261" t="s">
        <v>71</v>
      </c>
      <c r="C261" s="1" t="s">
        <v>720</v>
      </c>
      <c r="E261" t="s">
        <v>100</v>
      </c>
      <c r="F261" s="6">
        <v>3</v>
      </c>
      <c r="G261" s="6" t="s">
        <v>753</v>
      </c>
      <c r="H261" s="6">
        <v>65</v>
      </c>
      <c r="K261">
        <v>0</v>
      </c>
      <c r="L261">
        <v>0</v>
      </c>
      <c r="M261">
        <v>0</v>
      </c>
      <c r="N261">
        <v>0</v>
      </c>
      <c r="O261">
        <v>0</v>
      </c>
      <c r="P261">
        <v>0</v>
      </c>
      <c r="R261" s="1" t="s">
        <v>1290</v>
      </c>
      <c r="S261">
        <v>1917</v>
      </c>
    </row>
    <row r="262" spans="1:19" x14ac:dyDescent="0.25">
      <c r="A262" s="5">
        <v>6369</v>
      </c>
      <c r="B262" t="s">
        <v>255</v>
      </c>
      <c r="C262" s="1" t="s">
        <v>728</v>
      </c>
      <c r="E262" t="s">
        <v>103</v>
      </c>
      <c r="F262" s="6">
        <v>2</v>
      </c>
      <c r="G262" s="6" t="s">
        <v>644</v>
      </c>
      <c r="H262" s="6">
        <v>7</v>
      </c>
      <c r="K262">
        <v>0</v>
      </c>
      <c r="L262">
        <v>0</v>
      </c>
      <c r="M262">
        <v>0</v>
      </c>
      <c r="N262">
        <v>0</v>
      </c>
      <c r="O262">
        <v>0</v>
      </c>
      <c r="P262">
        <v>0</v>
      </c>
      <c r="S262">
        <v>1917</v>
      </c>
    </row>
    <row r="263" spans="1:19" x14ac:dyDescent="0.25">
      <c r="A263" s="5">
        <v>6381</v>
      </c>
      <c r="B263" t="s">
        <v>126</v>
      </c>
      <c r="C263" s="1" t="s">
        <v>731</v>
      </c>
      <c r="E263" t="s">
        <v>105</v>
      </c>
      <c r="F263" s="6">
        <v>2</v>
      </c>
      <c r="G263" s="6" t="s">
        <v>644</v>
      </c>
      <c r="H263" s="6">
        <v>4</v>
      </c>
      <c r="K263">
        <v>1</v>
      </c>
      <c r="L263">
        <v>0</v>
      </c>
      <c r="M263">
        <v>0</v>
      </c>
      <c r="N263">
        <v>0</v>
      </c>
      <c r="O263">
        <v>0</v>
      </c>
      <c r="P263">
        <v>0</v>
      </c>
      <c r="S263">
        <v>1917</v>
      </c>
    </row>
    <row r="264" spans="1:19" ht="30" x14ac:dyDescent="0.25">
      <c r="A264" s="5">
        <v>6385</v>
      </c>
      <c r="B264" t="s">
        <v>22</v>
      </c>
      <c r="D264" s="1" t="s">
        <v>729</v>
      </c>
      <c r="E264" t="s">
        <v>105</v>
      </c>
      <c r="F264" s="6">
        <v>1</v>
      </c>
      <c r="G264" s="6" t="s">
        <v>644</v>
      </c>
      <c r="K264">
        <v>0</v>
      </c>
      <c r="L264">
        <v>5</v>
      </c>
      <c r="M264">
        <v>0</v>
      </c>
      <c r="N264">
        <v>2</v>
      </c>
      <c r="O264">
        <v>0</v>
      </c>
      <c r="P264">
        <v>0</v>
      </c>
      <c r="R264" s="1" t="s">
        <v>730</v>
      </c>
      <c r="S264">
        <v>1917</v>
      </c>
    </row>
    <row r="265" spans="1:19" x14ac:dyDescent="0.25">
      <c r="A265" s="5">
        <v>6390</v>
      </c>
      <c r="B265" t="s">
        <v>71</v>
      </c>
      <c r="C265" s="1" t="s">
        <v>723</v>
      </c>
      <c r="E265" t="s">
        <v>103</v>
      </c>
      <c r="F265" s="6">
        <v>8</v>
      </c>
      <c r="G265" s="6" t="s">
        <v>644</v>
      </c>
      <c r="H265" s="6">
        <v>32</v>
      </c>
      <c r="K265">
        <v>0</v>
      </c>
      <c r="L265">
        <v>0</v>
      </c>
      <c r="M265">
        <v>0</v>
      </c>
      <c r="N265">
        <v>0</v>
      </c>
      <c r="O265">
        <v>0</v>
      </c>
      <c r="P265">
        <v>0</v>
      </c>
      <c r="S265">
        <v>1917</v>
      </c>
    </row>
    <row r="266" spans="1:19" x14ac:dyDescent="0.25">
      <c r="A266" s="5">
        <v>6391</v>
      </c>
      <c r="B266" t="s">
        <v>71</v>
      </c>
      <c r="C266" s="1" t="s">
        <v>675</v>
      </c>
      <c r="D266" s="1" t="s">
        <v>724</v>
      </c>
      <c r="E266" t="s">
        <v>63</v>
      </c>
      <c r="F266" s="6">
        <v>5</v>
      </c>
      <c r="G266" s="6" t="s">
        <v>644</v>
      </c>
      <c r="H266" s="6">
        <v>30</v>
      </c>
      <c r="K266">
        <v>0</v>
      </c>
      <c r="L266">
        <v>0</v>
      </c>
      <c r="M266">
        <v>0</v>
      </c>
      <c r="N266">
        <v>0</v>
      </c>
      <c r="O266">
        <v>0</v>
      </c>
      <c r="P266">
        <v>0</v>
      </c>
      <c r="R266" s="1" t="s">
        <v>725</v>
      </c>
      <c r="S266">
        <v>1917</v>
      </c>
    </row>
    <row r="267" spans="1:19" s="6" customFormat="1" x14ac:dyDescent="0.25">
      <c r="A267" s="5">
        <v>6396</v>
      </c>
      <c r="B267" t="s">
        <v>126</v>
      </c>
      <c r="C267" s="1" t="s">
        <v>129</v>
      </c>
      <c r="D267" s="1"/>
      <c r="E267" t="s">
        <v>103</v>
      </c>
      <c r="F267" s="6">
        <v>5</v>
      </c>
      <c r="G267" s="6" t="s">
        <v>644</v>
      </c>
      <c r="H267" s="6">
        <v>20</v>
      </c>
      <c r="I267">
        <v>1125</v>
      </c>
      <c r="J267"/>
      <c r="K267" s="6">
        <v>0</v>
      </c>
      <c r="L267" s="6">
        <v>0</v>
      </c>
      <c r="M267" s="6">
        <v>0</v>
      </c>
      <c r="N267" s="6">
        <v>0</v>
      </c>
      <c r="O267" s="6">
        <v>0</v>
      </c>
      <c r="P267" s="6">
        <v>0</v>
      </c>
      <c r="Q267"/>
      <c r="R267" s="1" t="s">
        <v>768</v>
      </c>
      <c r="S267">
        <v>1917</v>
      </c>
    </row>
    <row r="268" spans="1:19" s="4" customFormat="1" x14ac:dyDescent="0.25">
      <c r="A268" s="5">
        <v>6398</v>
      </c>
      <c r="B268" t="s">
        <v>126</v>
      </c>
      <c r="C268" s="1" t="s">
        <v>129</v>
      </c>
      <c r="D268" s="1"/>
      <c r="E268" t="s">
        <v>103</v>
      </c>
      <c r="F268" s="6">
        <v>2</v>
      </c>
      <c r="G268" s="6" t="s">
        <v>644</v>
      </c>
      <c r="H268" s="6"/>
      <c r="I268"/>
      <c r="J268"/>
      <c r="K268" s="6">
        <v>0</v>
      </c>
      <c r="L268" s="6">
        <v>0</v>
      </c>
      <c r="M268" s="6">
        <v>0</v>
      </c>
      <c r="N268" s="6">
        <v>0</v>
      </c>
      <c r="O268" s="6">
        <v>0</v>
      </c>
      <c r="P268" s="6">
        <v>0</v>
      </c>
      <c r="Q268"/>
      <c r="R268" s="1"/>
      <c r="S268">
        <v>1917</v>
      </c>
    </row>
    <row r="269" spans="1:19" x14ac:dyDescent="0.25">
      <c r="A269" s="5">
        <v>6401</v>
      </c>
      <c r="B269" t="s">
        <v>71</v>
      </c>
      <c r="C269" s="1" t="s">
        <v>172</v>
      </c>
      <c r="E269" t="s">
        <v>103</v>
      </c>
      <c r="F269" s="6">
        <v>3</v>
      </c>
      <c r="G269" s="6" t="s">
        <v>749</v>
      </c>
      <c r="K269">
        <v>1</v>
      </c>
      <c r="L269">
        <v>0</v>
      </c>
      <c r="M269">
        <v>0</v>
      </c>
      <c r="N269">
        <v>0</v>
      </c>
      <c r="O269">
        <v>0</v>
      </c>
      <c r="P269">
        <v>0</v>
      </c>
      <c r="S269">
        <v>1917</v>
      </c>
    </row>
    <row r="270" spans="1:19" x14ac:dyDescent="0.25">
      <c r="A270" s="5">
        <v>6402</v>
      </c>
      <c r="B270" t="s">
        <v>126</v>
      </c>
      <c r="C270" s="1" t="s">
        <v>731</v>
      </c>
      <c r="D270" s="1" t="s">
        <v>441</v>
      </c>
      <c r="E270" t="s">
        <v>160</v>
      </c>
      <c r="F270" s="6">
        <v>5</v>
      </c>
      <c r="G270" s="6" t="s">
        <v>644</v>
      </c>
      <c r="K270">
        <v>1</v>
      </c>
      <c r="L270">
        <v>0</v>
      </c>
      <c r="M270">
        <v>0</v>
      </c>
      <c r="N270">
        <v>0</v>
      </c>
      <c r="O270">
        <v>0</v>
      </c>
      <c r="P270">
        <v>0</v>
      </c>
      <c r="S270">
        <v>1917</v>
      </c>
    </row>
    <row r="271" spans="1:19" x14ac:dyDescent="0.25">
      <c r="A271" s="5">
        <v>6404</v>
      </c>
      <c r="B271" t="s">
        <v>71</v>
      </c>
      <c r="C271" s="1" t="s">
        <v>135</v>
      </c>
      <c r="E271" t="s">
        <v>103</v>
      </c>
      <c r="F271" s="6">
        <v>1</v>
      </c>
      <c r="G271" s="6" t="s">
        <v>644</v>
      </c>
      <c r="H271" s="6">
        <v>4</v>
      </c>
      <c r="K271">
        <v>0</v>
      </c>
      <c r="L271">
        <v>0</v>
      </c>
      <c r="M271">
        <v>0</v>
      </c>
      <c r="N271">
        <v>0</v>
      </c>
      <c r="O271">
        <v>0</v>
      </c>
      <c r="P271">
        <v>0</v>
      </c>
      <c r="S271">
        <v>1917</v>
      </c>
    </row>
    <row r="272" spans="1:19" x14ac:dyDescent="0.25">
      <c r="A272" s="5">
        <v>6405</v>
      </c>
      <c r="B272" t="s">
        <v>71</v>
      </c>
      <c r="C272" s="1" t="s">
        <v>732</v>
      </c>
      <c r="D272" s="1" t="s">
        <v>733</v>
      </c>
      <c r="E272" t="s">
        <v>100</v>
      </c>
      <c r="F272" s="6">
        <v>4</v>
      </c>
      <c r="G272" s="6" t="s">
        <v>644</v>
      </c>
      <c r="H272" s="6">
        <v>12</v>
      </c>
      <c r="K272">
        <v>1</v>
      </c>
      <c r="L272">
        <v>0</v>
      </c>
      <c r="M272">
        <v>0</v>
      </c>
      <c r="N272">
        <v>0</v>
      </c>
      <c r="O272">
        <v>0</v>
      </c>
      <c r="P272">
        <v>0</v>
      </c>
      <c r="S272">
        <v>1917</v>
      </c>
    </row>
    <row r="273" spans="1:19" ht="30" x14ac:dyDescent="0.25">
      <c r="A273" s="5">
        <v>6406</v>
      </c>
      <c r="B273" t="s">
        <v>71</v>
      </c>
      <c r="C273" s="1" t="s">
        <v>671</v>
      </c>
      <c r="D273" s="1" t="s">
        <v>733</v>
      </c>
      <c r="E273" t="s">
        <v>100</v>
      </c>
      <c r="F273" s="6">
        <v>5</v>
      </c>
      <c r="G273" s="6" t="s">
        <v>738</v>
      </c>
      <c r="H273" s="6">
        <v>19</v>
      </c>
      <c r="K273">
        <v>0</v>
      </c>
      <c r="L273">
        <v>0</v>
      </c>
      <c r="M273">
        <v>0</v>
      </c>
      <c r="N273">
        <v>0</v>
      </c>
      <c r="O273">
        <v>0</v>
      </c>
      <c r="P273">
        <v>0</v>
      </c>
      <c r="S273">
        <v>1917</v>
      </c>
    </row>
    <row r="274" spans="1:19" x14ac:dyDescent="0.25">
      <c r="A274" s="5">
        <v>6407</v>
      </c>
      <c r="B274" t="s">
        <v>71</v>
      </c>
      <c r="C274" s="1" t="s">
        <v>734</v>
      </c>
      <c r="D274" s="1" t="s">
        <v>735</v>
      </c>
      <c r="E274" t="s">
        <v>100</v>
      </c>
      <c r="F274" s="6">
        <v>6</v>
      </c>
      <c r="G274" s="6" t="s">
        <v>754</v>
      </c>
      <c r="H274" s="6">
        <v>34</v>
      </c>
      <c r="K274">
        <v>0</v>
      </c>
      <c r="L274">
        <v>0</v>
      </c>
      <c r="M274">
        <v>0</v>
      </c>
      <c r="N274">
        <v>0</v>
      </c>
      <c r="O274">
        <v>0</v>
      </c>
      <c r="P274">
        <v>0</v>
      </c>
      <c r="S274">
        <v>1917</v>
      </c>
    </row>
    <row r="275" spans="1:19" x14ac:dyDescent="0.25">
      <c r="A275" s="5">
        <v>6409</v>
      </c>
      <c r="B275" t="s">
        <v>71</v>
      </c>
      <c r="C275" s="1" t="s">
        <v>734</v>
      </c>
      <c r="D275" s="1" t="s">
        <v>735</v>
      </c>
      <c r="E275" t="s">
        <v>100</v>
      </c>
      <c r="F275" s="6">
        <v>5</v>
      </c>
      <c r="G275" s="6" t="s">
        <v>755</v>
      </c>
      <c r="H275" s="6">
        <v>53</v>
      </c>
      <c r="K275">
        <v>0</v>
      </c>
      <c r="L275">
        <v>0</v>
      </c>
      <c r="M275">
        <v>0</v>
      </c>
      <c r="N275">
        <v>0</v>
      </c>
      <c r="O275">
        <v>0</v>
      </c>
      <c r="P275">
        <v>0</v>
      </c>
      <c r="S275">
        <v>1917</v>
      </c>
    </row>
    <row r="276" spans="1:19" x14ac:dyDescent="0.25">
      <c r="A276" s="5">
        <v>6411</v>
      </c>
      <c r="B276" t="s">
        <v>71</v>
      </c>
      <c r="C276" s="1" t="s">
        <v>734</v>
      </c>
      <c r="D276" s="1" t="s">
        <v>735</v>
      </c>
      <c r="E276" t="s">
        <v>100</v>
      </c>
      <c r="F276" s="6">
        <v>7</v>
      </c>
      <c r="G276" s="6" t="s">
        <v>756</v>
      </c>
      <c r="K276">
        <v>0</v>
      </c>
      <c r="L276">
        <v>0</v>
      </c>
      <c r="M276">
        <v>0</v>
      </c>
      <c r="N276">
        <v>0</v>
      </c>
      <c r="O276">
        <v>0</v>
      </c>
      <c r="P276">
        <v>0</v>
      </c>
      <c r="R276" s="1" t="s">
        <v>757</v>
      </c>
      <c r="S276">
        <v>1917</v>
      </c>
    </row>
    <row r="277" spans="1:19" x14ac:dyDescent="0.25">
      <c r="A277" s="5">
        <v>6417</v>
      </c>
      <c r="B277" t="s">
        <v>71</v>
      </c>
      <c r="C277" s="1" t="s">
        <v>732</v>
      </c>
      <c r="D277" s="1" t="s">
        <v>758</v>
      </c>
      <c r="E277" t="s">
        <v>160</v>
      </c>
      <c r="F277" s="6">
        <v>4</v>
      </c>
      <c r="G277" s="6" t="s">
        <v>644</v>
      </c>
      <c r="H277" s="6">
        <v>12</v>
      </c>
      <c r="K277">
        <v>0</v>
      </c>
      <c r="L277">
        <v>0</v>
      </c>
      <c r="M277">
        <v>0</v>
      </c>
      <c r="N277">
        <v>0</v>
      </c>
      <c r="O277">
        <v>0</v>
      </c>
      <c r="P277">
        <v>0</v>
      </c>
      <c r="S277">
        <v>1917</v>
      </c>
    </row>
    <row r="278" spans="1:19" ht="30" x14ac:dyDescent="0.25">
      <c r="A278" s="5">
        <v>6419</v>
      </c>
      <c r="B278" t="s">
        <v>255</v>
      </c>
      <c r="C278" s="1" t="s">
        <v>1287</v>
      </c>
      <c r="E278" t="s">
        <v>102</v>
      </c>
      <c r="F278" s="6">
        <v>3</v>
      </c>
      <c r="G278" s="6" t="s">
        <v>644</v>
      </c>
      <c r="H278" s="6">
        <v>8</v>
      </c>
      <c r="K278">
        <v>0</v>
      </c>
      <c r="L278">
        <v>0</v>
      </c>
      <c r="M278">
        <v>0</v>
      </c>
      <c r="N278">
        <v>0</v>
      </c>
      <c r="O278">
        <v>0</v>
      </c>
      <c r="P278">
        <v>0</v>
      </c>
      <c r="R278" s="1" t="s">
        <v>1292</v>
      </c>
      <c r="S278">
        <v>1917</v>
      </c>
    </row>
    <row r="279" spans="1:19" ht="30" x14ac:dyDescent="0.25">
      <c r="A279" s="5">
        <v>6419</v>
      </c>
      <c r="B279" t="s">
        <v>71</v>
      </c>
      <c r="C279" s="1" t="s">
        <v>759</v>
      </c>
      <c r="D279" s="1" t="s">
        <v>760</v>
      </c>
      <c r="E279" t="s">
        <v>761</v>
      </c>
      <c r="F279" s="6">
        <v>6</v>
      </c>
      <c r="G279" s="6" t="s">
        <v>644</v>
      </c>
      <c r="H279" s="6">
        <v>18</v>
      </c>
      <c r="I279" s="45">
        <f>3000*0.75</f>
        <v>2250</v>
      </c>
      <c r="K279">
        <v>1</v>
      </c>
      <c r="L279">
        <v>0</v>
      </c>
      <c r="M279">
        <v>0</v>
      </c>
      <c r="N279">
        <v>1</v>
      </c>
      <c r="O279">
        <v>1</v>
      </c>
      <c r="P279">
        <v>0</v>
      </c>
      <c r="R279" s="1" t="s">
        <v>1289</v>
      </c>
      <c r="S279">
        <v>1917</v>
      </c>
    </row>
    <row r="280" spans="1:19" x14ac:dyDescent="0.25">
      <c r="A280" s="5">
        <v>6419</v>
      </c>
      <c r="B280" t="s">
        <v>46</v>
      </c>
      <c r="C280" s="1" t="s">
        <v>116</v>
      </c>
      <c r="D280" s="1" t="s">
        <v>1288</v>
      </c>
      <c r="E280" t="s">
        <v>103</v>
      </c>
      <c r="F280" s="6">
        <v>13</v>
      </c>
      <c r="G280" s="6" t="s">
        <v>644</v>
      </c>
      <c r="I280">
        <v>2040</v>
      </c>
      <c r="K280">
        <v>0</v>
      </c>
      <c r="L280">
        <v>0</v>
      </c>
      <c r="M280">
        <v>0</v>
      </c>
      <c r="N280">
        <v>0</v>
      </c>
      <c r="O280">
        <v>0</v>
      </c>
      <c r="P280">
        <v>0</v>
      </c>
      <c r="R280" s="1" t="s">
        <v>766</v>
      </c>
      <c r="S280">
        <v>1917</v>
      </c>
    </row>
    <row r="281" spans="1:19" x14ac:dyDescent="0.25">
      <c r="A281" s="5">
        <v>6419</v>
      </c>
      <c r="B281" t="s">
        <v>153</v>
      </c>
      <c r="C281" s="1" t="s">
        <v>116</v>
      </c>
      <c r="E281" t="s">
        <v>103</v>
      </c>
      <c r="F281" s="6">
        <v>2</v>
      </c>
      <c r="G281" s="6" t="s">
        <v>644</v>
      </c>
      <c r="I281" s="45">
        <f>3000*0.25</f>
        <v>750</v>
      </c>
      <c r="K281">
        <v>0</v>
      </c>
      <c r="L281">
        <v>0</v>
      </c>
      <c r="M281">
        <v>0</v>
      </c>
      <c r="N281">
        <v>0</v>
      </c>
      <c r="O281">
        <v>0</v>
      </c>
      <c r="P281">
        <v>0</v>
      </c>
      <c r="S281">
        <v>1917</v>
      </c>
    </row>
    <row r="282" spans="1:19" x14ac:dyDescent="0.25">
      <c r="A282" s="5">
        <v>6420</v>
      </c>
      <c r="B282" t="s">
        <v>71</v>
      </c>
      <c r="C282" s="1" t="s">
        <v>773</v>
      </c>
      <c r="D282" s="1" t="s">
        <v>733</v>
      </c>
      <c r="E282" t="s">
        <v>100</v>
      </c>
      <c r="F282" s="6">
        <v>7</v>
      </c>
      <c r="G282" s="6" t="s">
        <v>763</v>
      </c>
      <c r="H282" s="6">
        <v>50</v>
      </c>
      <c r="J282" t="s">
        <v>764</v>
      </c>
      <c r="K282">
        <v>0</v>
      </c>
      <c r="L282">
        <v>0</v>
      </c>
      <c r="M282">
        <v>0</v>
      </c>
      <c r="N282">
        <v>0</v>
      </c>
      <c r="O282">
        <v>0</v>
      </c>
      <c r="P282">
        <v>0</v>
      </c>
      <c r="S282">
        <v>1917</v>
      </c>
    </row>
    <row r="283" spans="1:19" x14ac:dyDescent="0.25">
      <c r="A283" s="5">
        <v>6421</v>
      </c>
      <c r="B283" t="s">
        <v>153</v>
      </c>
      <c r="C283" s="1" t="s">
        <v>116</v>
      </c>
      <c r="E283" t="s">
        <v>103</v>
      </c>
      <c r="F283" s="6">
        <v>2</v>
      </c>
      <c r="G283" s="6" t="s">
        <v>644</v>
      </c>
      <c r="H283" s="6">
        <v>5</v>
      </c>
      <c r="K283">
        <v>0</v>
      </c>
      <c r="L283">
        <v>0</v>
      </c>
      <c r="M283">
        <v>0</v>
      </c>
      <c r="N283">
        <v>0</v>
      </c>
      <c r="O283">
        <v>0</v>
      </c>
      <c r="P283">
        <v>0</v>
      </c>
      <c r="S283">
        <v>1917</v>
      </c>
    </row>
    <row r="284" spans="1:19" x14ac:dyDescent="0.25">
      <c r="A284" s="5">
        <v>6421</v>
      </c>
      <c r="B284" t="s">
        <v>153</v>
      </c>
      <c r="C284" s="1" t="s">
        <v>116</v>
      </c>
      <c r="E284" t="s">
        <v>103</v>
      </c>
      <c r="F284" s="6">
        <v>2</v>
      </c>
      <c r="G284" s="6" t="s">
        <v>644</v>
      </c>
      <c r="H284" s="6">
        <v>11</v>
      </c>
      <c r="K284">
        <v>0</v>
      </c>
      <c r="L284">
        <v>0</v>
      </c>
      <c r="M284">
        <v>0</v>
      </c>
      <c r="N284">
        <v>0</v>
      </c>
      <c r="O284">
        <v>0</v>
      </c>
      <c r="P284">
        <v>0</v>
      </c>
      <c r="Q284" t="s">
        <v>765</v>
      </c>
      <c r="S284">
        <v>1917</v>
      </c>
    </row>
    <row r="285" spans="1:19" x14ac:dyDescent="0.25">
      <c r="A285" s="5">
        <v>6421</v>
      </c>
      <c r="B285" t="s">
        <v>46</v>
      </c>
      <c r="C285" s="1" t="s">
        <v>116</v>
      </c>
      <c r="D285" s="1" t="s">
        <v>697</v>
      </c>
      <c r="E285" t="s">
        <v>103</v>
      </c>
      <c r="F285" s="6">
        <v>11</v>
      </c>
      <c r="G285" s="6" t="s">
        <v>644</v>
      </c>
      <c r="I285">
        <v>1510</v>
      </c>
      <c r="K285">
        <v>0</v>
      </c>
      <c r="L285">
        <v>0</v>
      </c>
      <c r="M285">
        <v>0</v>
      </c>
      <c r="N285">
        <v>0</v>
      </c>
      <c r="O285">
        <v>0</v>
      </c>
      <c r="P285">
        <v>1</v>
      </c>
      <c r="Q285" t="s">
        <v>765</v>
      </c>
      <c r="R285" s="1" t="s">
        <v>767</v>
      </c>
      <c r="S285">
        <v>1917</v>
      </c>
    </row>
    <row r="286" spans="1:19" ht="60" x14ac:dyDescent="0.25">
      <c r="A286" s="5">
        <v>6424</v>
      </c>
      <c r="B286" t="s">
        <v>46</v>
      </c>
      <c r="C286" s="1" t="s">
        <v>793</v>
      </c>
      <c r="D286" s="1" t="s">
        <v>794</v>
      </c>
      <c r="E286" t="s">
        <v>106</v>
      </c>
      <c r="F286" s="6">
        <v>12</v>
      </c>
      <c r="G286" s="6" t="s">
        <v>644</v>
      </c>
      <c r="H286" s="6">
        <v>87</v>
      </c>
      <c r="K286">
        <v>0</v>
      </c>
      <c r="L286">
        <v>0</v>
      </c>
      <c r="M286">
        <v>0</v>
      </c>
      <c r="N286">
        <v>0</v>
      </c>
      <c r="O286">
        <v>0</v>
      </c>
      <c r="P286">
        <v>0</v>
      </c>
      <c r="Q286" s="31"/>
      <c r="S286">
        <v>1917</v>
      </c>
    </row>
    <row r="287" spans="1:19" ht="60" x14ac:dyDescent="0.25">
      <c r="A287" s="5">
        <v>6424</v>
      </c>
      <c r="B287" t="s">
        <v>153</v>
      </c>
      <c r="C287" s="1" t="s">
        <v>793</v>
      </c>
      <c r="D287" s="1" t="s">
        <v>794</v>
      </c>
      <c r="E287" t="s">
        <v>106</v>
      </c>
      <c r="F287" s="6">
        <v>3</v>
      </c>
      <c r="G287" s="6" t="s">
        <v>644</v>
      </c>
      <c r="K287">
        <v>0</v>
      </c>
      <c r="L287">
        <v>0</v>
      </c>
      <c r="M287">
        <v>0</v>
      </c>
      <c r="N287">
        <v>0</v>
      </c>
      <c r="O287">
        <v>0</v>
      </c>
      <c r="P287">
        <v>0</v>
      </c>
      <c r="Q287" s="31"/>
      <c r="R287" s="1" t="s">
        <v>795</v>
      </c>
      <c r="S287">
        <v>1917</v>
      </c>
    </row>
    <row r="288" spans="1:19" x14ac:dyDescent="0.25">
      <c r="A288" s="5">
        <v>6424</v>
      </c>
      <c r="B288" t="s">
        <v>153</v>
      </c>
      <c r="C288" s="1" t="s">
        <v>796</v>
      </c>
      <c r="D288" s="1" t="s">
        <v>797</v>
      </c>
      <c r="E288" t="s">
        <v>105</v>
      </c>
      <c r="F288" s="6">
        <v>2</v>
      </c>
      <c r="G288" s="6" t="s">
        <v>644</v>
      </c>
      <c r="K288">
        <v>0</v>
      </c>
      <c r="L288">
        <v>0</v>
      </c>
      <c r="M288">
        <v>0</v>
      </c>
      <c r="N288">
        <v>0</v>
      </c>
      <c r="O288">
        <v>0</v>
      </c>
      <c r="P288">
        <v>0</v>
      </c>
      <c r="Q288" s="31"/>
      <c r="S288">
        <v>1917</v>
      </c>
    </row>
    <row r="289" spans="1:19" ht="30" x14ac:dyDescent="0.25">
      <c r="A289" s="5">
        <v>6424</v>
      </c>
      <c r="B289" t="s">
        <v>71</v>
      </c>
      <c r="C289" s="1" t="s">
        <v>771</v>
      </c>
      <c r="D289" s="1" t="s">
        <v>667</v>
      </c>
      <c r="E289" t="s">
        <v>100</v>
      </c>
      <c r="F289" s="6">
        <v>8</v>
      </c>
      <c r="G289" s="6" t="s">
        <v>644</v>
      </c>
      <c r="H289" s="6">
        <v>72</v>
      </c>
      <c r="K289">
        <v>1</v>
      </c>
      <c r="L289">
        <v>0</v>
      </c>
      <c r="M289">
        <v>0</v>
      </c>
      <c r="N289">
        <v>0</v>
      </c>
      <c r="O289">
        <v>0</v>
      </c>
      <c r="P289">
        <v>0</v>
      </c>
      <c r="Q289" s="31"/>
      <c r="R289" s="1" t="s">
        <v>769</v>
      </c>
      <c r="S289">
        <v>1917</v>
      </c>
    </row>
    <row r="290" spans="1:19" x14ac:dyDescent="0.25">
      <c r="A290" s="5">
        <v>6425</v>
      </c>
      <c r="B290" t="s">
        <v>46</v>
      </c>
      <c r="C290" s="1" t="s">
        <v>798</v>
      </c>
      <c r="D290" s="1" t="s">
        <v>794</v>
      </c>
      <c r="E290" t="s">
        <v>106</v>
      </c>
      <c r="F290" s="6">
        <v>11</v>
      </c>
      <c r="G290" s="6" t="s">
        <v>644</v>
      </c>
      <c r="I290">
        <v>1240</v>
      </c>
      <c r="K290">
        <v>0</v>
      </c>
      <c r="L290">
        <v>0</v>
      </c>
      <c r="M290">
        <v>0</v>
      </c>
      <c r="N290">
        <v>0</v>
      </c>
      <c r="O290">
        <v>0</v>
      </c>
      <c r="P290">
        <v>0</v>
      </c>
      <c r="Q290" s="31">
        <v>0.35416666666666669</v>
      </c>
      <c r="R290" s="1" t="s">
        <v>801</v>
      </c>
      <c r="S290">
        <v>1917</v>
      </c>
    </row>
    <row r="291" spans="1:19" x14ac:dyDescent="0.25">
      <c r="A291" s="5">
        <v>6425</v>
      </c>
      <c r="B291" t="s">
        <v>153</v>
      </c>
      <c r="C291" s="1" t="s">
        <v>798</v>
      </c>
      <c r="E291" t="s">
        <v>106</v>
      </c>
      <c r="F291" s="6">
        <v>3</v>
      </c>
      <c r="G291" s="6" t="s">
        <v>644</v>
      </c>
      <c r="H291" s="6">
        <v>14</v>
      </c>
      <c r="K291">
        <v>0</v>
      </c>
      <c r="L291">
        <v>0</v>
      </c>
      <c r="M291">
        <v>0</v>
      </c>
      <c r="N291">
        <v>0</v>
      </c>
      <c r="O291">
        <v>0</v>
      </c>
      <c r="P291">
        <v>0</v>
      </c>
      <c r="Q291" s="31"/>
      <c r="R291" s="1" t="s">
        <v>1293</v>
      </c>
      <c r="S291">
        <v>1917</v>
      </c>
    </row>
    <row r="292" spans="1:19" x14ac:dyDescent="0.25">
      <c r="A292" s="5">
        <v>6425</v>
      </c>
      <c r="B292" t="s">
        <v>71</v>
      </c>
      <c r="E292" t="s">
        <v>102</v>
      </c>
      <c r="F292" s="6">
        <v>1</v>
      </c>
      <c r="G292" s="6" t="s">
        <v>644</v>
      </c>
      <c r="H292" s="6">
        <v>8</v>
      </c>
      <c r="K292">
        <v>0</v>
      </c>
      <c r="L292">
        <v>0</v>
      </c>
      <c r="M292">
        <v>0</v>
      </c>
      <c r="N292">
        <v>0</v>
      </c>
      <c r="O292">
        <v>0</v>
      </c>
      <c r="P292">
        <v>0</v>
      </c>
      <c r="Q292" s="31"/>
      <c r="R292" s="1" t="s">
        <v>1294</v>
      </c>
      <c r="S292">
        <v>1917</v>
      </c>
    </row>
    <row r="293" spans="1:19" x14ac:dyDescent="0.25">
      <c r="A293" s="5">
        <v>6425</v>
      </c>
      <c r="B293" t="s">
        <v>71</v>
      </c>
      <c r="C293" s="1" t="s">
        <v>770</v>
      </c>
      <c r="E293" t="s">
        <v>100</v>
      </c>
      <c r="F293" s="6">
        <v>5</v>
      </c>
      <c r="G293" s="6" t="s">
        <v>644</v>
      </c>
      <c r="H293" s="6">
        <v>30</v>
      </c>
      <c r="K293">
        <v>0</v>
      </c>
      <c r="L293">
        <v>0</v>
      </c>
      <c r="M293">
        <v>0</v>
      </c>
      <c r="N293">
        <v>0</v>
      </c>
      <c r="O293">
        <v>0</v>
      </c>
      <c r="P293">
        <v>0</v>
      </c>
      <c r="Q293" s="31"/>
      <c r="S293">
        <v>1917</v>
      </c>
    </row>
    <row r="294" spans="1:19" ht="30" x14ac:dyDescent="0.25">
      <c r="A294" s="5">
        <v>6425</v>
      </c>
      <c r="B294" t="s">
        <v>71</v>
      </c>
      <c r="C294" s="1" t="s">
        <v>772</v>
      </c>
      <c r="D294" s="1" t="s">
        <v>141</v>
      </c>
      <c r="E294" t="s">
        <v>107</v>
      </c>
      <c r="F294" s="6">
        <v>2</v>
      </c>
      <c r="G294" s="6" t="s">
        <v>644</v>
      </c>
      <c r="K294">
        <v>0</v>
      </c>
      <c r="L294">
        <v>0</v>
      </c>
      <c r="M294">
        <v>0</v>
      </c>
      <c r="N294">
        <v>0</v>
      </c>
      <c r="O294">
        <v>0</v>
      </c>
      <c r="P294">
        <v>0</v>
      </c>
      <c r="Q294" s="31"/>
      <c r="S294">
        <v>1917</v>
      </c>
    </row>
    <row r="295" spans="1:19" x14ac:dyDescent="0.25">
      <c r="A295" s="5">
        <v>6426</v>
      </c>
      <c r="B295" t="s">
        <v>71</v>
      </c>
      <c r="C295" s="1" t="s">
        <v>773</v>
      </c>
      <c r="D295" s="1" t="s">
        <v>774</v>
      </c>
      <c r="E295" t="s">
        <v>100</v>
      </c>
      <c r="F295" s="6">
        <v>1</v>
      </c>
      <c r="G295" s="6" t="s">
        <v>644</v>
      </c>
      <c r="H295" s="6">
        <v>7</v>
      </c>
      <c r="K295">
        <v>0</v>
      </c>
      <c r="L295">
        <v>0</v>
      </c>
      <c r="M295">
        <v>0</v>
      </c>
      <c r="N295">
        <v>0</v>
      </c>
      <c r="O295">
        <v>0</v>
      </c>
      <c r="P295">
        <v>0</v>
      </c>
      <c r="Q295" s="31"/>
      <c r="S295">
        <v>1917</v>
      </c>
    </row>
    <row r="296" spans="1:19" x14ac:dyDescent="0.25">
      <c r="A296" s="5">
        <v>6426</v>
      </c>
      <c r="B296" t="s">
        <v>71</v>
      </c>
      <c r="C296" s="1" t="s">
        <v>734</v>
      </c>
      <c r="D296" s="1" t="s">
        <v>733</v>
      </c>
      <c r="E296" t="s">
        <v>100</v>
      </c>
      <c r="F296" s="6">
        <v>7</v>
      </c>
      <c r="G296" s="6" t="s">
        <v>763</v>
      </c>
      <c r="H296" s="6">
        <v>40</v>
      </c>
      <c r="K296">
        <v>0</v>
      </c>
      <c r="L296">
        <v>0</v>
      </c>
      <c r="M296">
        <v>0</v>
      </c>
      <c r="N296">
        <v>0</v>
      </c>
      <c r="O296">
        <v>0</v>
      </c>
      <c r="P296">
        <v>0</v>
      </c>
      <c r="Q296" s="31"/>
      <c r="S296">
        <v>1917</v>
      </c>
    </row>
    <row r="297" spans="1:19" x14ac:dyDescent="0.25">
      <c r="A297" s="5">
        <v>6428</v>
      </c>
      <c r="B297" t="s">
        <v>46</v>
      </c>
      <c r="D297" s="1" t="s">
        <v>802</v>
      </c>
      <c r="E297" t="s">
        <v>105</v>
      </c>
      <c r="F297" s="6">
        <v>3</v>
      </c>
      <c r="G297" s="6" t="s">
        <v>644</v>
      </c>
      <c r="K297">
        <v>0</v>
      </c>
      <c r="L297">
        <v>0</v>
      </c>
      <c r="M297">
        <v>0</v>
      </c>
      <c r="N297">
        <v>0</v>
      </c>
      <c r="O297">
        <v>0</v>
      </c>
      <c r="P297">
        <v>0</v>
      </c>
      <c r="Q297" s="31"/>
      <c r="S297">
        <v>1917</v>
      </c>
    </row>
    <row r="298" spans="1:19" x14ac:dyDescent="0.25">
      <c r="A298" s="5">
        <v>6429</v>
      </c>
      <c r="B298" t="s">
        <v>71</v>
      </c>
      <c r="C298" s="1" t="s">
        <v>775</v>
      </c>
      <c r="E298" t="s">
        <v>100</v>
      </c>
      <c r="F298" s="6">
        <v>4</v>
      </c>
      <c r="G298" s="6" t="s">
        <v>644</v>
      </c>
      <c r="H298" s="6">
        <v>24</v>
      </c>
      <c r="K298">
        <v>0</v>
      </c>
      <c r="L298">
        <v>0</v>
      </c>
      <c r="M298">
        <v>0</v>
      </c>
      <c r="N298">
        <v>0</v>
      </c>
      <c r="O298">
        <v>0</v>
      </c>
      <c r="P298">
        <v>0</v>
      </c>
      <c r="Q298" s="31">
        <v>8.3333333333333329E-2</v>
      </c>
      <c r="S298">
        <v>1917</v>
      </c>
    </row>
    <row r="299" spans="1:19" x14ac:dyDescent="0.25">
      <c r="A299" s="5">
        <v>6431</v>
      </c>
      <c r="B299" t="s">
        <v>71</v>
      </c>
      <c r="C299" s="1" t="s">
        <v>773</v>
      </c>
      <c r="D299" s="1" t="s">
        <v>733</v>
      </c>
      <c r="E299" t="s">
        <v>100</v>
      </c>
      <c r="F299" s="6">
        <v>6</v>
      </c>
      <c r="G299" s="6" t="s">
        <v>776</v>
      </c>
      <c r="H299" s="6">
        <v>48</v>
      </c>
      <c r="K299">
        <v>0</v>
      </c>
      <c r="L299">
        <v>0</v>
      </c>
      <c r="M299">
        <v>0</v>
      </c>
      <c r="N299">
        <v>0</v>
      </c>
      <c r="O299">
        <v>0</v>
      </c>
      <c r="P299">
        <v>0</v>
      </c>
      <c r="Q299" s="31">
        <v>8.3333333333333329E-2</v>
      </c>
      <c r="S299">
        <v>1917</v>
      </c>
    </row>
    <row r="300" spans="1:19" x14ac:dyDescent="0.25">
      <c r="A300" s="5">
        <v>6432</v>
      </c>
      <c r="B300" t="s">
        <v>71</v>
      </c>
      <c r="C300" s="1" t="s">
        <v>773</v>
      </c>
      <c r="D300" s="1" t="s">
        <v>774</v>
      </c>
      <c r="E300" t="s">
        <v>100</v>
      </c>
      <c r="F300" s="6">
        <v>7</v>
      </c>
      <c r="G300" s="6" t="s">
        <v>756</v>
      </c>
      <c r="H300" s="6">
        <v>47</v>
      </c>
      <c r="K300">
        <v>0</v>
      </c>
      <c r="L300">
        <v>0</v>
      </c>
      <c r="M300">
        <v>0</v>
      </c>
      <c r="N300">
        <v>0</v>
      </c>
      <c r="O300">
        <v>0</v>
      </c>
      <c r="P300">
        <v>0</v>
      </c>
      <c r="Q300" s="31">
        <v>0.125</v>
      </c>
      <c r="S300">
        <v>1917</v>
      </c>
    </row>
    <row r="301" spans="1:19" x14ac:dyDescent="0.25">
      <c r="A301" s="5">
        <v>6433</v>
      </c>
      <c r="B301" t="s">
        <v>255</v>
      </c>
      <c r="C301" s="1" t="s">
        <v>256</v>
      </c>
      <c r="E301" t="s">
        <v>103</v>
      </c>
      <c r="Q301" s="31"/>
      <c r="R301" s="1" t="s">
        <v>1295</v>
      </c>
      <c r="S301">
        <v>1917</v>
      </c>
    </row>
    <row r="302" spans="1:19" x14ac:dyDescent="0.25">
      <c r="A302" s="5">
        <v>6436</v>
      </c>
      <c r="B302" t="s">
        <v>153</v>
      </c>
      <c r="C302" s="1" t="s">
        <v>164</v>
      </c>
      <c r="E302" t="s">
        <v>103</v>
      </c>
      <c r="F302" s="6">
        <v>2</v>
      </c>
      <c r="G302" s="6" t="s">
        <v>644</v>
      </c>
      <c r="K302">
        <v>0</v>
      </c>
      <c r="L302">
        <v>0</v>
      </c>
      <c r="M302">
        <v>1</v>
      </c>
      <c r="N302">
        <v>0</v>
      </c>
      <c r="O302">
        <v>0</v>
      </c>
      <c r="P302">
        <v>0</v>
      </c>
      <c r="Q302" s="31">
        <v>0.14583333333333334</v>
      </c>
      <c r="R302" s="1" t="s">
        <v>799</v>
      </c>
      <c r="S302">
        <v>1917</v>
      </c>
    </row>
    <row r="303" spans="1:19" x14ac:dyDescent="0.25">
      <c r="A303" s="5">
        <v>6436</v>
      </c>
      <c r="B303" t="s">
        <v>46</v>
      </c>
      <c r="C303" s="1" t="s">
        <v>164</v>
      </c>
      <c r="E303" t="s">
        <v>103</v>
      </c>
      <c r="F303" s="6">
        <v>9</v>
      </c>
      <c r="G303" s="6" t="s">
        <v>644</v>
      </c>
      <c r="K303">
        <v>0</v>
      </c>
      <c r="L303">
        <v>0</v>
      </c>
      <c r="M303">
        <v>0</v>
      </c>
      <c r="N303">
        <v>0</v>
      </c>
      <c r="O303">
        <v>1</v>
      </c>
      <c r="P303">
        <v>0</v>
      </c>
      <c r="Q303" s="31">
        <v>0.10416666666666667</v>
      </c>
      <c r="R303" s="1" t="s">
        <v>803</v>
      </c>
      <c r="S303">
        <v>1917</v>
      </c>
    </row>
    <row r="304" spans="1:19" ht="30" x14ac:dyDescent="0.25">
      <c r="A304" s="5">
        <v>6436</v>
      </c>
      <c r="B304" t="s">
        <v>71</v>
      </c>
      <c r="C304" s="1" t="s">
        <v>164</v>
      </c>
      <c r="E304" t="s">
        <v>103</v>
      </c>
      <c r="F304" s="6">
        <v>8</v>
      </c>
      <c r="G304" s="6" t="s">
        <v>777</v>
      </c>
      <c r="K304">
        <v>0</v>
      </c>
      <c r="L304">
        <v>0</v>
      </c>
      <c r="M304">
        <v>0</v>
      </c>
      <c r="N304">
        <v>1</v>
      </c>
      <c r="O304">
        <v>0</v>
      </c>
      <c r="P304">
        <v>0</v>
      </c>
      <c r="Q304" s="31">
        <v>0.14583333333333334</v>
      </c>
      <c r="R304" s="1" t="s">
        <v>778</v>
      </c>
      <c r="S304">
        <v>1917</v>
      </c>
    </row>
    <row r="305" spans="1:19" x14ac:dyDescent="0.25">
      <c r="A305" s="5">
        <v>6441</v>
      </c>
      <c r="B305" t="s">
        <v>153</v>
      </c>
      <c r="D305" s="1" t="s">
        <v>800</v>
      </c>
      <c r="E305" t="s">
        <v>105</v>
      </c>
      <c r="F305" s="6">
        <v>1</v>
      </c>
      <c r="G305" s="6" t="s">
        <v>644</v>
      </c>
      <c r="J305">
        <v>500</v>
      </c>
      <c r="K305">
        <v>0</v>
      </c>
      <c r="L305">
        <v>0</v>
      </c>
      <c r="M305">
        <v>0</v>
      </c>
      <c r="N305">
        <v>0</v>
      </c>
      <c r="O305">
        <v>0</v>
      </c>
      <c r="P305">
        <v>0</v>
      </c>
      <c r="Q305" s="31"/>
      <c r="S305">
        <v>1917</v>
      </c>
    </row>
    <row r="306" spans="1:19" x14ac:dyDescent="0.25">
      <c r="A306" s="5">
        <v>6441</v>
      </c>
      <c r="B306" t="s">
        <v>71</v>
      </c>
      <c r="C306" s="1" t="s">
        <v>779</v>
      </c>
      <c r="D306" s="1" t="s">
        <v>780</v>
      </c>
      <c r="E306" t="s">
        <v>105</v>
      </c>
      <c r="F306" s="6">
        <v>6</v>
      </c>
      <c r="G306" s="6" t="s">
        <v>644</v>
      </c>
      <c r="H306" s="6">
        <v>27</v>
      </c>
      <c r="I306">
        <v>540</v>
      </c>
      <c r="K306">
        <v>0</v>
      </c>
      <c r="L306">
        <v>0</v>
      </c>
      <c r="M306">
        <v>0</v>
      </c>
      <c r="N306">
        <v>0</v>
      </c>
      <c r="O306">
        <v>0</v>
      </c>
      <c r="P306">
        <v>0</v>
      </c>
      <c r="Q306" s="31"/>
      <c r="R306" s="1" t="s">
        <v>781</v>
      </c>
      <c r="S306">
        <v>1917</v>
      </c>
    </row>
    <row r="307" spans="1:19" x14ac:dyDescent="0.25">
      <c r="A307" s="5">
        <v>6441</v>
      </c>
      <c r="B307" t="s">
        <v>71</v>
      </c>
      <c r="C307" s="1" t="s">
        <v>135</v>
      </c>
      <c r="D307" s="1" t="s">
        <v>253</v>
      </c>
      <c r="E307" t="s">
        <v>100</v>
      </c>
      <c r="F307" s="6">
        <v>2</v>
      </c>
      <c r="G307" s="6" t="s">
        <v>644</v>
      </c>
      <c r="H307" s="6">
        <v>14</v>
      </c>
      <c r="K307">
        <v>0</v>
      </c>
      <c r="L307">
        <v>0</v>
      </c>
      <c r="M307">
        <v>0</v>
      </c>
      <c r="N307">
        <v>0</v>
      </c>
      <c r="O307">
        <v>0</v>
      </c>
      <c r="P307">
        <v>0</v>
      </c>
      <c r="Q307" s="31"/>
      <c r="S307">
        <v>1917</v>
      </c>
    </row>
    <row r="308" spans="1:19" ht="45" x14ac:dyDescent="0.25">
      <c r="A308" s="5">
        <v>6441</v>
      </c>
      <c r="B308" t="s">
        <v>71</v>
      </c>
      <c r="C308" s="1" t="s">
        <v>787</v>
      </c>
      <c r="D308" s="1" t="s">
        <v>782</v>
      </c>
      <c r="E308" t="s">
        <v>783</v>
      </c>
      <c r="F308" s="6">
        <v>6</v>
      </c>
      <c r="G308" s="6" t="s">
        <v>644</v>
      </c>
      <c r="H308" s="6">
        <v>38</v>
      </c>
      <c r="J308">
        <v>800</v>
      </c>
      <c r="K308" s="6">
        <v>0</v>
      </c>
      <c r="L308" s="6">
        <v>0</v>
      </c>
      <c r="M308" s="6">
        <v>0</v>
      </c>
      <c r="N308" s="6">
        <v>0</v>
      </c>
      <c r="O308" s="6">
        <v>0</v>
      </c>
      <c r="P308" s="6">
        <v>0</v>
      </c>
      <c r="Q308" s="31"/>
      <c r="R308" s="1" t="s">
        <v>784</v>
      </c>
      <c r="S308">
        <v>1917</v>
      </c>
    </row>
    <row r="309" spans="1:19" ht="30" x14ac:dyDescent="0.25">
      <c r="A309" s="5">
        <v>6441</v>
      </c>
      <c r="B309" t="s">
        <v>71</v>
      </c>
      <c r="C309" s="1" t="s">
        <v>788</v>
      </c>
      <c r="D309" s="1" t="s">
        <v>785</v>
      </c>
      <c r="E309" t="s">
        <v>105</v>
      </c>
      <c r="F309" s="6">
        <v>2</v>
      </c>
      <c r="G309" s="6" t="s">
        <v>644</v>
      </c>
      <c r="K309">
        <v>0</v>
      </c>
      <c r="L309">
        <v>0</v>
      </c>
      <c r="M309">
        <v>0</v>
      </c>
      <c r="N309">
        <v>0</v>
      </c>
      <c r="O309">
        <v>0</v>
      </c>
      <c r="P309">
        <v>0</v>
      </c>
      <c r="Q309" s="31"/>
      <c r="R309" s="1" t="s">
        <v>786</v>
      </c>
      <c r="S309">
        <v>1917</v>
      </c>
    </row>
    <row r="310" spans="1:19" x14ac:dyDescent="0.25">
      <c r="A310" s="5">
        <v>6444</v>
      </c>
      <c r="B310" t="s">
        <v>71</v>
      </c>
      <c r="C310" s="1" t="s">
        <v>135</v>
      </c>
      <c r="E310" t="s">
        <v>103</v>
      </c>
      <c r="F310" s="6">
        <v>6</v>
      </c>
      <c r="G310" s="6" t="s">
        <v>644</v>
      </c>
      <c r="H310" s="6">
        <v>39</v>
      </c>
      <c r="K310">
        <v>0</v>
      </c>
      <c r="L310">
        <v>0</v>
      </c>
      <c r="M310">
        <v>0</v>
      </c>
      <c r="N310">
        <v>0</v>
      </c>
      <c r="O310">
        <v>0</v>
      </c>
      <c r="P310">
        <v>0</v>
      </c>
      <c r="Q310" s="31"/>
      <c r="S310">
        <v>1917</v>
      </c>
    </row>
    <row r="311" spans="1:19" x14ac:dyDescent="0.25">
      <c r="A311" s="5">
        <v>6445</v>
      </c>
      <c r="B311" t="s">
        <v>71</v>
      </c>
      <c r="C311" s="1" t="s">
        <v>135</v>
      </c>
      <c r="E311" t="s">
        <v>103</v>
      </c>
      <c r="F311" s="6">
        <v>5</v>
      </c>
      <c r="G311" s="6" t="s">
        <v>789</v>
      </c>
      <c r="H311" s="6">
        <v>27</v>
      </c>
      <c r="K311">
        <v>0</v>
      </c>
      <c r="L311">
        <v>0</v>
      </c>
      <c r="M311">
        <v>0</v>
      </c>
      <c r="N311">
        <v>0</v>
      </c>
      <c r="O311">
        <v>0</v>
      </c>
      <c r="P311">
        <v>1</v>
      </c>
      <c r="Q311" s="31"/>
      <c r="R311" s="1" t="s">
        <v>790</v>
      </c>
      <c r="S311">
        <v>1917</v>
      </c>
    </row>
    <row r="312" spans="1:19" x14ac:dyDescent="0.25">
      <c r="A312" s="5">
        <v>6446</v>
      </c>
      <c r="B312" t="s">
        <v>71</v>
      </c>
      <c r="C312" s="1" t="s">
        <v>135</v>
      </c>
      <c r="E312" t="s">
        <v>103</v>
      </c>
      <c r="F312" s="6">
        <v>5</v>
      </c>
      <c r="K312">
        <v>0</v>
      </c>
      <c r="L312">
        <v>0</v>
      </c>
      <c r="M312">
        <v>0</v>
      </c>
      <c r="N312">
        <v>0</v>
      </c>
      <c r="O312">
        <v>0</v>
      </c>
      <c r="P312">
        <v>0</v>
      </c>
      <c r="Q312" s="31"/>
      <c r="S312">
        <v>1917</v>
      </c>
    </row>
    <row r="313" spans="1:19" x14ac:dyDescent="0.25">
      <c r="A313" s="5">
        <v>6450</v>
      </c>
      <c r="B313" t="s">
        <v>46</v>
      </c>
      <c r="C313" s="1" t="s">
        <v>116</v>
      </c>
      <c r="D313" s="1" t="s">
        <v>512</v>
      </c>
      <c r="E313" t="s">
        <v>103</v>
      </c>
      <c r="F313" s="6">
        <v>4</v>
      </c>
      <c r="G313" s="6" t="s">
        <v>644</v>
      </c>
      <c r="H313" s="6">
        <v>22</v>
      </c>
      <c r="K313">
        <v>0</v>
      </c>
      <c r="L313">
        <v>0</v>
      </c>
      <c r="M313">
        <v>0</v>
      </c>
      <c r="N313">
        <v>1</v>
      </c>
      <c r="O313">
        <v>0</v>
      </c>
      <c r="P313">
        <v>0</v>
      </c>
      <c r="Q313" s="31"/>
      <c r="R313" s="1" t="s">
        <v>804</v>
      </c>
      <c r="S313">
        <v>1917</v>
      </c>
    </row>
    <row r="314" spans="1:19" x14ac:dyDescent="0.25">
      <c r="A314" s="5">
        <v>6452</v>
      </c>
      <c r="B314" t="s">
        <v>71</v>
      </c>
      <c r="C314" s="1" t="s">
        <v>791</v>
      </c>
      <c r="D314" s="1" t="s">
        <v>792</v>
      </c>
      <c r="E314" t="s">
        <v>105</v>
      </c>
      <c r="F314" s="6">
        <v>1</v>
      </c>
      <c r="G314" s="6" t="s">
        <v>644</v>
      </c>
      <c r="H314" s="6">
        <v>10</v>
      </c>
      <c r="K314">
        <v>1</v>
      </c>
      <c r="L314">
        <v>0</v>
      </c>
      <c r="M314">
        <v>0</v>
      </c>
      <c r="N314">
        <v>0</v>
      </c>
      <c r="O314">
        <v>0</v>
      </c>
      <c r="P314">
        <v>0</v>
      </c>
      <c r="Q314" s="31"/>
      <c r="S314">
        <v>1917</v>
      </c>
    </row>
    <row r="315" spans="1:19" ht="30" x14ac:dyDescent="0.25">
      <c r="A315" s="5">
        <v>6454</v>
      </c>
      <c r="B315" t="s">
        <v>46</v>
      </c>
      <c r="C315" s="1" t="s">
        <v>726</v>
      </c>
      <c r="D315" s="1" t="s">
        <v>820</v>
      </c>
      <c r="E315" t="s">
        <v>107</v>
      </c>
      <c r="F315" s="6">
        <v>6</v>
      </c>
      <c r="G315" s="6" t="s">
        <v>644</v>
      </c>
      <c r="H315" s="6">
        <v>27</v>
      </c>
      <c r="K315">
        <v>0</v>
      </c>
      <c r="L315">
        <v>0</v>
      </c>
      <c r="M315">
        <v>0</v>
      </c>
      <c r="N315">
        <v>0</v>
      </c>
      <c r="O315">
        <v>0</v>
      </c>
      <c r="P315">
        <v>0</v>
      </c>
      <c r="Q315" s="31"/>
      <c r="R315" s="1" t="s">
        <v>821</v>
      </c>
      <c r="S315">
        <v>1917</v>
      </c>
    </row>
    <row r="316" spans="1:19" x14ac:dyDescent="0.25">
      <c r="A316" s="5">
        <v>6454</v>
      </c>
      <c r="B316" t="s">
        <v>153</v>
      </c>
      <c r="C316" s="1" t="s">
        <v>265</v>
      </c>
      <c r="E316" t="s">
        <v>107</v>
      </c>
      <c r="F316" s="6">
        <v>2</v>
      </c>
      <c r="G316" s="6" t="s">
        <v>644</v>
      </c>
      <c r="K316">
        <v>0</v>
      </c>
      <c r="L316">
        <v>0</v>
      </c>
      <c r="M316">
        <v>0</v>
      </c>
      <c r="N316">
        <v>0</v>
      </c>
      <c r="O316">
        <v>0</v>
      </c>
      <c r="P316">
        <v>0</v>
      </c>
      <c r="Q316" s="31"/>
      <c r="R316" s="1" t="s">
        <v>819</v>
      </c>
      <c r="S316">
        <v>1917</v>
      </c>
    </row>
    <row r="317" spans="1:19" x14ac:dyDescent="0.25">
      <c r="A317" s="5">
        <v>6454</v>
      </c>
      <c r="B317" t="s">
        <v>71</v>
      </c>
      <c r="C317" s="1" t="s">
        <v>805</v>
      </c>
      <c r="E317" t="s">
        <v>100</v>
      </c>
      <c r="F317" s="6">
        <v>2</v>
      </c>
      <c r="G317" s="6" t="s">
        <v>644</v>
      </c>
      <c r="H317" s="6">
        <v>7</v>
      </c>
      <c r="K317">
        <v>0</v>
      </c>
      <c r="L317">
        <v>0</v>
      </c>
      <c r="M317">
        <v>0</v>
      </c>
      <c r="N317">
        <v>0</v>
      </c>
      <c r="O317">
        <v>0</v>
      </c>
      <c r="P317">
        <v>0</v>
      </c>
      <c r="Q317" s="31"/>
      <c r="S317">
        <v>1917</v>
      </c>
    </row>
    <row r="318" spans="1:19" x14ac:dyDescent="0.25">
      <c r="A318" s="5">
        <v>6457</v>
      </c>
      <c r="B318" t="s">
        <v>46</v>
      </c>
      <c r="C318" s="1" t="s">
        <v>164</v>
      </c>
      <c r="D318" s="1" t="s">
        <v>822</v>
      </c>
      <c r="E318" t="s">
        <v>100</v>
      </c>
      <c r="F318" s="6">
        <v>10</v>
      </c>
      <c r="G318" s="6" t="s">
        <v>644</v>
      </c>
      <c r="K318">
        <v>0</v>
      </c>
      <c r="L318">
        <v>0</v>
      </c>
      <c r="M318">
        <v>0</v>
      </c>
      <c r="N318">
        <v>0</v>
      </c>
      <c r="O318">
        <v>0</v>
      </c>
      <c r="P318">
        <v>0</v>
      </c>
      <c r="Q318" s="31"/>
      <c r="R318" s="1" t="s">
        <v>823</v>
      </c>
      <c r="S318">
        <v>1917</v>
      </c>
    </row>
    <row r="319" spans="1:19" x14ac:dyDescent="0.25">
      <c r="A319" s="5">
        <v>6460</v>
      </c>
      <c r="B319" t="s">
        <v>46</v>
      </c>
      <c r="C319" s="1" t="s">
        <v>164</v>
      </c>
      <c r="D319" s="1" t="s">
        <v>824</v>
      </c>
      <c r="E319" t="s">
        <v>825</v>
      </c>
      <c r="F319" s="6">
        <v>11</v>
      </c>
      <c r="G319" s="6" t="s">
        <v>644</v>
      </c>
      <c r="I319">
        <v>3340</v>
      </c>
      <c r="K319">
        <v>0</v>
      </c>
      <c r="L319">
        <v>0</v>
      </c>
      <c r="M319">
        <v>0</v>
      </c>
      <c r="N319">
        <v>0</v>
      </c>
      <c r="O319">
        <v>0</v>
      </c>
      <c r="P319">
        <v>0</v>
      </c>
      <c r="Q319" s="31"/>
      <c r="R319" s="1" t="s">
        <v>826</v>
      </c>
      <c r="S319">
        <v>1917</v>
      </c>
    </row>
    <row r="320" spans="1:19" x14ac:dyDescent="0.25">
      <c r="A320" s="5">
        <v>6460</v>
      </c>
      <c r="B320" t="s">
        <v>153</v>
      </c>
      <c r="C320" s="1" t="s">
        <v>164</v>
      </c>
      <c r="E320" t="s">
        <v>103</v>
      </c>
      <c r="F320" s="6">
        <v>2</v>
      </c>
      <c r="G320" s="6" t="s">
        <v>644</v>
      </c>
      <c r="H320" s="6">
        <v>7</v>
      </c>
      <c r="K320">
        <v>0</v>
      </c>
      <c r="L320">
        <v>0</v>
      </c>
      <c r="M320">
        <v>0</v>
      </c>
      <c r="N320">
        <v>0</v>
      </c>
      <c r="O320">
        <v>0</v>
      </c>
      <c r="P320">
        <v>0</v>
      </c>
      <c r="Q320" s="31"/>
      <c r="S320">
        <v>1917</v>
      </c>
    </row>
    <row r="321" spans="1:19" x14ac:dyDescent="0.25">
      <c r="A321" s="5">
        <v>6460</v>
      </c>
      <c r="B321" t="s">
        <v>71</v>
      </c>
      <c r="C321" s="1" t="s">
        <v>164</v>
      </c>
      <c r="D321" s="1" t="s">
        <v>806</v>
      </c>
      <c r="E321" t="s">
        <v>100</v>
      </c>
      <c r="F321" s="6">
        <v>6</v>
      </c>
      <c r="G321" s="6" t="s">
        <v>807</v>
      </c>
      <c r="H321" s="6">
        <v>23</v>
      </c>
      <c r="K321">
        <v>0</v>
      </c>
      <c r="L321">
        <v>0</v>
      </c>
      <c r="M321">
        <v>0</v>
      </c>
      <c r="N321">
        <v>0</v>
      </c>
      <c r="O321">
        <v>0</v>
      </c>
      <c r="P321">
        <v>0</v>
      </c>
      <c r="Q321" s="31"/>
      <c r="S321">
        <v>1917</v>
      </c>
    </row>
    <row r="322" spans="1:19" x14ac:dyDescent="0.25">
      <c r="A322" s="5">
        <v>6463</v>
      </c>
      <c r="B322" t="s">
        <v>71</v>
      </c>
      <c r="C322" s="1" t="s">
        <v>135</v>
      </c>
      <c r="D322" s="1" t="s">
        <v>808</v>
      </c>
      <c r="E322" t="s">
        <v>100</v>
      </c>
      <c r="F322" s="6">
        <v>5</v>
      </c>
      <c r="G322" s="6" t="s">
        <v>644</v>
      </c>
      <c r="H322" s="6">
        <v>30</v>
      </c>
      <c r="K322">
        <v>0</v>
      </c>
      <c r="L322">
        <v>0</v>
      </c>
      <c r="M322">
        <v>0</v>
      </c>
      <c r="N322">
        <v>0</v>
      </c>
      <c r="O322">
        <v>0</v>
      </c>
      <c r="P322">
        <v>0</v>
      </c>
      <c r="Q322" s="31"/>
      <c r="S322">
        <v>1917</v>
      </c>
    </row>
    <row r="323" spans="1:19" x14ac:dyDescent="0.25">
      <c r="A323" s="5">
        <v>6469</v>
      </c>
      <c r="B323" t="s">
        <v>71</v>
      </c>
      <c r="C323" s="1" t="s">
        <v>809</v>
      </c>
      <c r="E323" t="s">
        <v>100</v>
      </c>
      <c r="F323" s="6">
        <v>3</v>
      </c>
      <c r="G323" s="6" t="s">
        <v>644</v>
      </c>
      <c r="H323" s="6">
        <v>22</v>
      </c>
      <c r="K323">
        <v>0</v>
      </c>
      <c r="L323">
        <v>0</v>
      </c>
      <c r="M323">
        <v>0</v>
      </c>
      <c r="N323">
        <v>0</v>
      </c>
      <c r="O323">
        <v>0</v>
      </c>
      <c r="P323">
        <v>0</v>
      </c>
      <c r="Q323" s="31"/>
      <c r="S323">
        <v>1917</v>
      </c>
    </row>
    <row r="324" spans="1:19" x14ac:dyDescent="0.25">
      <c r="A324" s="5">
        <v>6475</v>
      </c>
      <c r="B324" t="s">
        <v>126</v>
      </c>
      <c r="C324" s="1" t="s">
        <v>731</v>
      </c>
      <c r="D324" s="1" t="s">
        <v>830</v>
      </c>
      <c r="E324" t="s">
        <v>160</v>
      </c>
      <c r="F324" s="6">
        <v>6</v>
      </c>
      <c r="G324" s="6" t="s">
        <v>644</v>
      </c>
      <c r="K324">
        <v>0</v>
      </c>
      <c r="L324">
        <v>0</v>
      </c>
      <c r="M324">
        <v>0</v>
      </c>
      <c r="N324">
        <v>0</v>
      </c>
      <c r="O324">
        <v>0</v>
      </c>
      <c r="P324">
        <v>1</v>
      </c>
      <c r="Q324" s="31"/>
      <c r="R324" s="1" t="s">
        <v>831</v>
      </c>
      <c r="S324">
        <v>1917</v>
      </c>
    </row>
    <row r="325" spans="1:19" x14ac:dyDescent="0.25">
      <c r="A325" s="5">
        <v>6476</v>
      </c>
      <c r="B325" t="s">
        <v>71</v>
      </c>
      <c r="D325" s="1" t="s">
        <v>810</v>
      </c>
      <c r="E325" t="s">
        <v>105</v>
      </c>
      <c r="F325" s="6">
        <v>5</v>
      </c>
      <c r="G325" s="6" t="s">
        <v>644</v>
      </c>
      <c r="H325" s="6">
        <v>31</v>
      </c>
      <c r="J325">
        <v>800</v>
      </c>
      <c r="K325" s="6">
        <v>1</v>
      </c>
      <c r="L325" s="6">
        <v>0</v>
      </c>
      <c r="M325" s="6">
        <v>0</v>
      </c>
      <c r="N325" s="6">
        <v>0</v>
      </c>
      <c r="O325" s="6">
        <v>0</v>
      </c>
      <c r="P325" s="6">
        <v>0</v>
      </c>
      <c r="Q325" s="31"/>
      <c r="S325">
        <v>1917</v>
      </c>
    </row>
    <row r="326" spans="1:19" x14ac:dyDescent="0.25">
      <c r="A326" s="5">
        <v>6476</v>
      </c>
      <c r="B326" t="s">
        <v>71</v>
      </c>
      <c r="C326" s="1" t="s">
        <v>116</v>
      </c>
      <c r="D326" s="1" t="s">
        <v>512</v>
      </c>
      <c r="E326" t="s">
        <v>103</v>
      </c>
      <c r="F326" s="6">
        <v>6</v>
      </c>
      <c r="G326" s="6" t="s">
        <v>644</v>
      </c>
      <c r="H326" s="6">
        <v>36</v>
      </c>
      <c r="K326">
        <v>0</v>
      </c>
      <c r="L326">
        <v>0</v>
      </c>
      <c r="M326">
        <v>0</v>
      </c>
      <c r="N326">
        <v>0</v>
      </c>
      <c r="O326">
        <v>0</v>
      </c>
      <c r="P326">
        <v>0</v>
      </c>
      <c r="Q326" s="31"/>
      <c r="S326">
        <v>1917</v>
      </c>
    </row>
    <row r="327" spans="1:19" x14ac:dyDescent="0.25">
      <c r="A327" s="5">
        <v>6479</v>
      </c>
      <c r="B327" t="s">
        <v>71</v>
      </c>
      <c r="C327" s="1" t="s">
        <v>169</v>
      </c>
      <c r="E327" t="s">
        <v>100</v>
      </c>
      <c r="F327" s="6">
        <v>6</v>
      </c>
      <c r="G327" s="6" t="s">
        <v>644</v>
      </c>
      <c r="H327" s="6">
        <v>34</v>
      </c>
      <c r="K327">
        <v>0</v>
      </c>
      <c r="L327">
        <v>0</v>
      </c>
      <c r="M327">
        <v>0</v>
      </c>
      <c r="N327">
        <v>0</v>
      </c>
      <c r="O327">
        <v>0</v>
      </c>
      <c r="P327">
        <v>0</v>
      </c>
      <c r="Q327" s="31"/>
      <c r="S327">
        <v>1917</v>
      </c>
    </row>
    <row r="328" spans="1:19" ht="30" x14ac:dyDescent="0.25">
      <c r="A328" s="8">
        <v>6479</v>
      </c>
      <c r="B328" s="3" t="s">
        <v>22</v>
      </c>
      <c r="C328" s="38" t="s">
        <v>1236</v>
      </c>
      <c r="D328" s="38" t="s">
        <v>231</v>
      </c>
      <c r="E328" s="3" t="s">
        <v>105</v>
      </c>
      <c r="F328" s="36">
        <v>1</v>
      </c>
      <c r="G328" s="36" t="s">
        <v>107</v>
      </c>
      <c r="H328" s="36" t="s">
        <v>1238</v>
      </c>
      <c r="I328" s="3"/>
      <c r="J328" s="3"/>
      <c r="K328" s="3">
        <v>0</v>
      </c>
      <c r="L328" s="3">
        <v>0</v>
      </c>
      <c r="M328" s="3">
        <v>0</v>
      </c>
      <c r="N328" s="3">
        <v>0</v>
      </c>
      <c r="O328" s="3">
        <v>0</v>
      </c>
      <c r="P328" s="3">
        <v>0</v>
      </c>
      <c r="Q328" s="3"/>
      <c r="R328" s="38" t="s">
        <v>1237</v>
      </c>
      <c r="S328">
        <v>1917</v>
      </c>
    </row>
    <row r="329" spans="1:19" ht="135" x14ac:dyDescent="0.25">
      <c r="A329" s="5">
        <v>6480</v>
      </c>
      <c r="B329" t="s">
        <v>126</v>
      </c>
      <c r="C329" s="1" t="s">
        <v>258</v>
      </c>
      <c r="E329" t="s">
        <v>103</v>
      </c>
      <c r="F329" s="6">
        <v>7</v>
      </c>
      <c r="G329" s="6" t="s">
        <v>644</v>
      </c>
      <c r="L329">
        <v>0</v>
      </c>
      <c r="M329">
        <v>3</v>
      </c>
      <c r="N329">
        <v>0</v>
      </c>
      <c r="O329">
        <v>0</v>
      </c>
      <c r="P329">
        <v>0</v>
      </c>
      <c r="Q329" s="31" t="s">
        <v>1334</v>
      </c>
      <c r="R329" s="1" t="s">
        <v>1335</v>
      </c>
      <c r="S329">
        <v>1917</v>
      </c>
    </row>
    <row r="330" spans="1:19" ht="30" x14ac:dyDescent="0.25">
      <c r="A330" s="5">
        <v>6481</v>
      </c>
      <c r="B330" t="s">
        <v>71</v>
      </c>
      <c r="C330" s="1" t="s">
        <v>811</v>
      </c>
      <c r="E330" t="s">
        <v>100</v>
      </c>
      <c r="F330" s="6">
        <v>8</v>
      </c>
      <c r="G330" s="6" t="s">
        <v>812</v>
      </c>
      <c r="K330">
        <v>0</v>
      </c>
      <c r="L330">
        <v>0</v>
      </c>
      <c r="M330">
        <v>0</v>
      </c>
      <c r="N330">
        <v>0</v>
      </c>
      <c r="O330">
        <v>0</v>
      </c>
      <c r="P330">
        <v>1</v>
      </c>
      <c r="Q330" s="31"/>
      <c r="R330" s="1" t="s">
        <v>813</v>
      </c>
      <c r="S330">
        <v>1917</v>
      </c>
    </row>
    <row r="331" spans="1:19" x14ac:dyDescent="0.25">
      <c r="A331" s="5">
        <v>6482</v>
      </c>
      <c r="B331" t="s">
        <v>46</v>
      </c>
      <c r="C331" s="1" t="s">
        <v>827</v>
      </c>
      <c r="D331" s="1" t="s">
        <v>828</v>
      </c>
      <c r="E331" t="s">
        <v>160</v>
      </c>
      <c r="F331" s="6">
        <v>5</v>
      </c>
      <c r="G331" s="6" t="s">
        <v>644</v>
      </c>
      <c r="K331">
        <v>0</v>
      </c>
      <c r="L331">
        <v>0</v>
      </c>
      <c r="M331">
        <v>0</v>
      </c>
      <c r="N331">
        <v>0</v>
      </c>
      <c r="O331">
        <v>0</v>
      </c>
      <c r="P331">
        <v>0</v>
      </c>
      <c r="Q331" s="31"/>
      <c r="R331" s="1" t="s">
        <v>829</v>
      </c>
      <c r="S331">
        <v>1917</v>
      </c>
    </row>
    <row r="332" spans="1:19" ht="30" x14ac:dyDescent="0.25">
      <c r="A332" s="5">
        <v>6482</v>
      </c>
      <c r="B332" t="s">
        <v>71</v>
      </c>
      <c r="C332" s="1" t="s">
        <v>814</v>
      </c>
      <c r="D332" s="1" t="s">
        <v>815</v>
      </c>
      <c r="E332" t="s">
        <v>816</v>
      </c>
      <c r="F332" s="6">
        <v>10</v>
      </c>
      <c r="G332" s="6" t="s">
        <v>817</v>
      </c>
      <c r="H332" s="6">
        <v>65</v>
      </c>
      <c r="K332">
        <v>0</v>
      </c>
      <c r="L332">
        <v>0</v>
      </c>
      <c r="M332">
        <v>0</v>
      </c>
      <c r="N332">
        <v>1</v>
      </c>
      <c r="O332">
        <v>0</v>
      </c>
      <c r="P332">
        <v>0</v>
      </c>
      <c r="Q332" s="31"/>
      <c r="R332" s="1" t="s">
        <v>818</v>
      </c>
      <c r="S332">
        <v>1917</v>
      </c>
    </row>
    <row r="333" spans="1:19" x14ac:dyDescent="0.25">
      <c r="A333" s="5">
        <v>6486</v>
      </c>
      <c r="B333" t="s">
        <v>71</v>
      </c>
      <c r="C333" s="1" t="s">
        <v>734</v>
      </c>
      <c r="D333" s="1" t="s">
        <v>832</v>
      </c>
      <c r="E333" t="s">
        <v>107</v>
      </c>
      <c r="F333" s="6">
        <v>6</v>
      </c>
      <c r="G333" s="6" t="s">
        <v>644</v>
      </c>
      <c r="H333" s="6">
        <v>48</v>
      </c>
      <c r="K333">
        <v>1</v>
      </c>
      <c r="L333">
        <v>0</v>
      </c>
      <c r="M333">
        <v>0</v>
      </c>
      <c r="N333">
        <v>0</v>
      </c>
      <c r="O333">
        <v>0</v>
      </c>
      <c r="P333">
        <v>0</v>
      </c>
      <c r="S333">
        <v>1917</v>
      </c>
    </row>
    <row r="334" spans="1:19" ht="30" x14ac:dyDescent="0.25">
      <c r="A334" s="5">
        <v>6486</v>
      </c>
      <c r="B334" t="s">
        <v>71</v>
      </c>
      <c r="C334" s="1" t="s">
        <v>833</v>
      </c>
      <c r="D334" s="1" t="s">
        <v>832</v>
      </c>
      <c r="E334" t="s">
        <v>107</v>
      </c>
      <c r="F334" s="6">
        <v>5</v>
      </c>
      <c r="G334" s="6" t="s">
        <v>789</v>
      </c>
      <c r="H334" s="6">
        <v>47</v>
      </c>
      <c r="K334">
        <v>0</v>
      </c>
      <c r="L334">
        <v>0</v>
      </c>
      <c r="M334">
        <v>0</v>
      </c>
      <c r="N334">
        <v>0</v>
      </c>
      <c r="O334">
        <v>0</v>
      </c>
      <c r="P334">
        <v>0</v>
      </c>
      <c r="Q334" t="s">
        <v>765</v>
      </c>
      <c r="R334" s="1" t="s">
        <v>834</v>
      </c>
      <c r="S334">
        <v>1917</v>
      </c>
    </row>
    <row r="335" spans="1:19" x14ac:dyDescent="0.25">
      <c r="A335" s="5">
        <v>6487</v>
      </c>
      <c r="B335" t="s">
        <v>126</v>
      </c>
      <c r="C335" s="1" t="s">
        <v>731</v>
      </c>
      <c r="D335" s="1" t="s">
        <v>860</v>
      </c>
      <c r="E335" t="s">
        <v>160</v>
      </c>
      <c r="F335" s="6">
        <v>2</v>
      </c>
      <c r="G335" s="6" t="s">
        <v>644</v>
      </c>
      <c r="H335" s="6">
        <v>12</v>
      </c>
      <c r="K335">
        <v>0</v>
      </c>
      <c r="L335">
        <v>0</v>
      </c>
      <c r="M335">
        <v>0</v>
      </c>
      <c r="N335">
        <v>0</v>
      </c>
      <c r="O335">
        <v>0</v>
      </c>
      <c r="P335">
        <v>0</v>
      </c>
      <c r="S335">
        <v>1917</v>
      </c>
    </row>
    <row r="336" spans="1:19" x14ac:dyDescent="0.25">
      <c r="A336" s="5">
        <v>6491</v>
      </c>
      <c r="B336" t="s">
        <v>71</v>
      </c>
      <c r="C336" s="1" t="s">
        <v>172</v>
      </c>
      <c r="D336" s="1" t="s">
        <v>835</v>
      </c>
      <c r="E336" t="s">
        <v>107</v>
      </c>
      <c r="F336" s="6">
        <v>2</v>
      </c>
      <c r="G336" s="6" t="s">
        <v>836</v>
      </c>
      <c r="H336" s="6">
        <v>11</v>
      </c>
      <c r="K336">
        <v>0</v>
      </c>
      <c r="L336">
        <v>0</v>
      </c>
      <c r="M336">
        <v>0</v>
      </c>
      <c r="N336">
        <v>0</v>
      </c>
      <c r="O336">
        <v>0</v>
      </c>
      <c r="P336">
        <v>0</v>
      </c>
      <c r="S336">
        <v>1917</v>
      </c>
    </row>
    <row r="337" spans="1:19" x14ac:dyDescent="0.25">
      <c r="A337" s="5">
        <v>6501</v>
      </c>
      <c r="B337" t="s">
        <v>22</v>
      </c>
      <c r="C337" s="1" t="s">
        <v>856</v>
      </c>
      <c r="D337" s="1" t="s">
        <v>857</v>
      </c>
      <c r="E337" t="s">
        <v>105</v>
      </c>
      <c r="F337" s="6">
        <v>1</v>
      </c>
      <c r="G337" s="6" t="s">
        <v>644</v>
      </c>
      <c r="H337" s="6">
        <v>2</v>
      </c>
      <c r="I337">
        <v>100</v>
      </c>
      <c r="K337" s="6">
        <v>0</v>
      </c>
      <c r="L337" s="6">
        <v>0</v>
      </c>
      <c r="M337" s="6">
        <v>0</v>
      </c>
      <c r="N337" s="6">
        <v>0</v>
      </c>
      <c r="O337" s="6">
        <v>0</v>
      </c>
      <c r="P337" s="6">
        <v>0</v>
      </c>
      <c r="R337" s="1" t="s">
        <v>858</v>
      </c>
      <c r="S337">
        <v>1917</v>
      </c>
    </row>
    <row r="338" spans="1:19" x14ac:dyDescent="0.25">
      <c r="A338" s="5">
        <v>6501</v>
      </c>
      <c r="B338" t="s">
        <v>22</v>
      </c>
      <c r="C338" s="1" t="s">
        <v>856</v>
      </c>
      <c r="D338" s="1" t="s">
        <v>859</v>
      </c>
      <c r="E338" t="s">
        <v>105</v>
      </c>
      <c r="F338" s="6">
        <v>2</v>
      </c>
      <c r="G338" s="6" t="s">
        <v>644</v>
      </c>
      <c r="K338" s="6">
        <v>0</v>
      </c>
      <c r="L338" s="6">
        <v>0</v>
      </c>
      <c r="M338" s="6">
        <v>0</v>
      </c>
      <c r="N338" s="6">
        <v>0</v>
      </c>
      <c r="O338" s="6">
        <v>0</v>
      </c>
      <c r="P338" s="6">
        <v>0</v>
      </c>
      <c r="Q338" s="31">
        <v>0.35416666666666669</v>
      </c>
      <c r="R338" s="1" t="s">
        <v>858</v>
      </c>
      <c r="S338">
        <v>1917</v>
      </c>
    </row>
    <row r="339" spans="1:19" ht="30" x14ac:dyDescent="0.25">
      <c r="A339" s="5">
        <v>6506</v>
      </c>
      <c r="B339" t="s">
        <v>153</v>
      </c>
      <c r="C339" s="1" t="s">
        <v>848</v>
      </c>
      <c r="D339" s="1" t="s">
        <v>849</v>
      </c>
      <c r="E339" t="s">
        <v>107</v>
      </c>
      <c r="F339" s="6">
        <v>2</v>
      </c>
      <c r="G339" s="6" t="s">
        <v>644</v>
      </c>
      <c r="K339">
        <v>0</v>
      </c>
      <c r="L339">
        <v>0</v>
      </c>
      <c r="M339">
        <v>0</v>
      </c>
      <c r="N339">
        <v>0</v>
      </c>
      <c r="O339">
        <v>0</v>
      </c>
      <c r="P339">
        <v>0</v>
      </c>
      <c r="R339" s="1" t="s">
        <v>850</v>
      </c>
      <c r="S339">
        <v>1917</v>
      </c>
    </row>
    <row r="340" spans="1:19" x14ac:dyDescent="0.25">
      <c r="A340" s="5">
        <v>6508</v>
      </c>
      <c r="B340" t="s">
        <v>71</v>
      </c>
      <c r="C340" s="1" t="s">
        <v>679</v>
      </c>
      <c r="E340" t="s">
        <v>100</v>
      </c>
      <c r="F340" s="6">
        <v>8</v>
      </c>
      <c r="G340" s="6" t="s">
        <v>837</v>
      </c>
      <c r="I340">
        <v>2260</v>
      </c>
      <c r="K340">
        <v>0</v>
      </c>
      <c r="L340">
        <v>0</v>
      </c>
      <c r="M340">
        <v>0</v>
      </c>
      <c r="N340">
        <v>0</v>
      </c>
      <c r="O340">
        <v>0</v>
      </c>
      <c r="P340">
        <v>0</v>
      </c>
      <c r="S340">
        <v>1917</v>
      </c>
    </row>
    <row r="341" spans="1:19" ht="30" x14ac:dyDescent="0.25">
      <c r="A341" s="5">
        <v>6509</v>
      </c>
      <c r="B341" t="s">
        <v>71</v>
      </c>
      <c r="C341" s="1" t="s">
        <v>671</v>
      </c>
      <c r="D341" s="1" t="s">
        <v>838</v>
      </c>
      <c r="E341" t="s">
        <v>839</v>
      </c>
      <c r="F341" s="6">
        <v>2</v>
      </c>
      <c r="G341" s="6" t="s">
        <v>836</v>
      </c>
      <c r="I341">
        <v>1500</v>
      </c>
      <c r="K341">
        <v>0</v>
      </c>
      <c r="L341">
        <v>0</v>
      </c>
      <c r="M341">
        <v>0</v>
      </c>
      <c r="N341">
        <v>0</v>
      </c>
      <c r="O341">
        <v>0</v>
      </c>
      <c r="P341">
        <v>0</v>
      </c>
      <c r="S341">
        <v>1917</v>
      </c>
    </row>
    <row r="342" spans="1:19" ht="30" x14ac:dyDescent="0.25">
      <c r="A342" s="5">
        <v>6510</v>
      </c>
      <c r="B342" t="s">
        <v>71</v>
      </c>
      <c r="C342" s="1" t="s">
        <v>840</v>
      </c>
      <c r="D342" s="1" t="s">
        <v>841</v>
      </c>
      <c r="E342" t="s">
        <v>100</v>
      </c>
      <c r="F342" s="6">
        <v>1</v>
      </c>
      <c r="G342" s="6" t="s">
        <v>644</v>
      </c>
      <c r="H342" s="6">
        <v>11</v>
      </c>
      <c r="J342">
        <v>1400</v>
      </c>
      <c r="K342" s="6">
        <v>2</v>
      </c>
      <c r="L342" s="6">
        <v>0</v>
      </c>
      <c r="M342" s="6">
        <v>0</v>
      </c>
      <c r="N342" s="6">
        <v>0</v>
      </c>
      <c r="O342">
        <v>1</v>
      </c>
      <c r="P342" s="6">
        <v>0</v>
      </c>
      <c r="R342" s="1" t="s">
        <v>842</v>
      </c>
      <c r="S342">
        <v>1917</v>
      </c>
    </row>
    <row r="343" spans="1:19" x14ac:dyDescent="0.25">
      <c r="A343" s="5">
        <v>6510</v>
      </c>
      <c r="B343" t="s">
        <v>71</v>
      </c>
      <c r="C343" s="1" t="s">
        <v>773</v>
      </c>
      <c r="D343" s="1" t="s">
        <v>733</v>
      </c>
      <c r="E343" t="s">
        <v>100</v>
      </c>
      <c r="F343" s="6">
        <v>2</v>
      </c>
      <c r="G343" s="6" t="s">
        <v>836</v>
      </c>
      <c r="K343">
        <v>2</v>
      </c>
      <c r="L343">
        <v>0</v>
      </c>
      <c r="M343">
        <v>0</v>
      </c>
      <c r="N343">
        <v>0</v>
      </c>
      <c r="O343">
        <v>0</v>
      </c>
      <c r="P343">
        <v>0</v>
      </c>
      <c r="S343">
        <v>1917</v>
      </c>
    </row>
    <row r="344" spans="1:19" ht="45" x14ac:dyDescent="0.25">
      <c r="A344" s="5">
        <v>6514</v>
      </c>
      <c r="B344" t="s">
        <v>71</v>
      </c>
      <c r="C344" s="1" t="s">
        <v>843</v>
      </c>
      <c r="D344" s="1" t="s">
        <v>844</v>
      </c>
      <c r="E344" t="s">
        <v>100</v>
      </c>
      <c r="F344" s="6">
        <v>6</v>
      </c>
      <c r="G344" s="6" t="s">
        <v>845</v>
      </c>
      <c r="K344">
        <v>2</v>
      </c>
      <c r="L344">
        <v>0</v>
      </c>
      <c r="M344">
        <v>0</v>
      </c>
      <c r="N344">
        <v>0</v>
      </c>
      <c r="O344">
        <v>0</v>
      </c>
      <c r="P344">
        <v>1</v>
      </c>
      <c r="R344" s="1" t="s">
        <v>846</v>
      </c>
      <c r="S344">
        <v>1917</v>
      </c>
    </row>
    <row r="345" spans="1:19" ht="45" x14ac:dyDescent="0.25">
      <c r="A345" s="5">
        <v>6514</v>
      </c>
      <c r="B345" t="s">
        <v>71</v>
      </c>
      <c r="C345" s="1" t="s">
        <v>843</v>
      </c>
      <c r="D345" s="1" t="s">
        <v>844</v>
      </c>
      <c r="E345" t="s">
        <v>100</v>
      </c>
      <c r="F345" s="6">
        <v>4</v>
      </c>
      <c r="G345" s="6" t="s">
        <v>644</v>
      </c>
      <c r="K345">
        <v>0</v>
      </c>
      <c r="L345">
        <v>0</v>
      </c>
      <c r="M345">
        <v>0</v>
      </c>
      <c r="N345">
        <v>0</v>
      </c>
      <c r="O345">
        <v>1</v>
      </c>
      <c r="P345">
        <v>0</v>
      </c>
      <c r="R345" s="1" t="s">
        <v>847</v>
      </c>
      <c r="S345">
        <v>1917</v>
      </c>
    </row>
    <row r="346" spans="1:19" ht="30" x14ac:dyDescent="0.25">
      <c r="A346" s="5">
        <v>6514</v>
      </c>
      <c r="B346" t="s">
        <v>153</v>
      </c>
      <c r="C346" s="1" t="s">
        <v>147</v>
      </c>
      <c r="D346" s="1" t="s">
        <v>851</v>
      </c>
      <c r="E346" t="s">
        <v>107</v>
      </c>
      <c r="F346" s="6">
        <v>2</v>
      </c>
      <c r="G346" s="6" t="s">
        <v>644</v>
      </c>
      <c r="K346">
        <v>0</v>
      </c>
      <c r="L346">
        <v>0</v>
      </c>
      <c r="M346">
        <v>0</v>
      </c>
      <c r="N346">
        <v>0</v>
      </c>
      <c r="O346">
        <v>0</v>
      </c>
      <c r="P346">
        <v>0</v>
      </c>
      <c r="R346" s="1" t="s">
        <v>852</v>
      </c>
      <c r="S346">
        <v>1917</v>
      </c>
    </row>
    <row r="347" spans="1:19" ht="45" x14ac:dyDescent="0.25">
      <c r="A347" s="5">
        <v>6514</v>
      </c>
      <c r="B347" t="s">
        <v>153</v>
      </c>
      <c r="C347" s="1" t="s">
        <v>147</v>
      </c>
      <c r="D347" s="1" t="s">
        <v>853</v>
      </c>
      <c r="E347" t="s">
        <v>854</v>
      </c>
      <c r="F347" s="6">
        <v>1</v>
      </c>
      <c r="G347" s="6" t="s">
        <v>644</v>
      </c>
      <c r="K347">
        <v>0</v>
      </c>
      <c r="L347">
        <v>0</v>
      </c>
      <c r="M347">
        <v>0</v>
      </c>
      <c r="N347">
        <v>0</v>
      </c>
      <c r="O347">
        <v>0</v>
      </c>
      <c r="P347">
        <v>0</v>
      </c>
      <c r="R347" s="1" t="s">
        <v>855</v>
      </c>
      <c r="S347">
        <v>1917</v>
      </c>
    </row>
    <row r="348" spans="1:19" ht="30" x14ac:dyDescent="0.25">
      <c r="A348" s="5">
        <v>6515</v>
      </c>
      <c r="B348" t="s">
        <v>71</v>
      </c>
      <c r="C348" s="1" t="s">
        <v>861</v>
      </c>
      <c r="D348" s="1" t="s">
        <v>862</v>
      </c>
      <c r="E348" t="s">
        <v>839</v>
      </c>
      <c r="F348" s="6">
        <v>5</v>
      </c>
      <c r="G348" s="6" t="s">
        <v>644</v>
      </c>
      <c r="H348" s="6">
        <v>55</v>
      </c>
      <c r="K348">
        <v>0</v>
      </c>
      <c r="L348">
        <v>0</v>
      </c>
      <c r="M348">
        <v>0</v>
      </c>
      <c r="N348">
        <v>0</v>
      </c>
      <c r="O348">
        <v>0</v>
      </c>
      <c r="P348">
        <v>0</v>
      </c>
      <c r="S348">
        <v>1917</v>
      </c>
    </row>
    <row r="349" spans="1:19" ht="45" x14ac:dyDescent="0.25">
      <c r="A349" s="5">
        <v>6515</v>
      </c>
      <c r="B349" t="s">
        <v>153</v>
      </c>
      <c r="C349" s="1" t="s">
        <v>873</v>
      </c>
      <c r="D349" s="1" t="s">
        <v>874</v>
      </c>
      <c r="E349" t="s">
        <v>854</v>
      </c>
      <c r="F349" s="6">
        <v>2</v>
      </c>
      <c r="G349" s="6" t="s">
        <v>644</v>
      </c>
      <c r="K349">
        <v>0</v>
      </c>
      <c r="L349">
        <v>0</v>
      </c>
      <c r="M349">
        <v>0</v>
      </c>
      <c r="N349">
        <v>0</v>
      </c>
      <c r="O349">
        <v>0</v>
      </c>
      <c r="P349">
        <v>0</v>
      </c>
      <c r="S349">
        <v>1917</v>
      </c>
    </row>
    <row r="350" spans="1:19" x14ac:dyDescent="0.25">
      <c r="A350" s="5">
        <v>6516</v>
      </c>
      <c r="B350" t="s">
        <v>153</v>
      </c>
      <c r="C350" s="1" t="s">
        <v>875</v>
      </c>
      <c r="D350" s="1" t="s">
        <v>876</v>
      </c>
      <c r="E350" t="s">
        <v>107</v>
      </c>
      <c r="F350" s="6">
        <v>2</v>
      </c>
      <c r="G350" s="6" t="s">
        <v>644</v>
      </c>
      <c r="I350">
        <v>300</v>
      </c>
      <c r="K350">
        <v>0</v>
      </c>
      <c r="L350">
        <v>0</v>
      </c>
      <c r="M350">
        <v>0</v>
      </c>
      <c r="N350">
        <v>0</v>
      </c>
      <c r="O350">
        <v>0</v>
      </c>
      <c r="P350">
        <v>0</v>
      </c>
      <c r="S350">
        <v>1917</v>
      </c>
    </row>
    <row r="351" spans="1:19" ht="30" x14ac:dyDescent="0.25">
      <c r="A351" s="8">
        <v>6518</v>
      </c>
      <c r="B351" s="3" t="s">
        <v>126</v>
      </c>
      <c r="C351" s="38" t="s">
        <v>882</v>
      </c>
      <c r="D351" s="38" t="s">
        <v>883</v>
      </c>
      <c r="E351" s="3" t="s">
        <v>105</v>
      </c>
      <c r="F351" s="36">
        <v>0</v>
      </c>
      <c r="G351" s="36" t="s">
        <v>48</v>
      </c>
      <c r="H351" s="36"/>
      <c r="I351" s="3"/>
      <c r="J351" s="3"/>
      <c r="K351" s="3">
        <v>0</v>
      </c>
      <c r="L351" s="3">
        <v>1</v>
      </c>
      <c r="M351" s="3">
        <v>0</v>
      </c>
      <c r="N351" s="3">
        <v>0</v>
      </c>
      <c r="O351" s="3">
        <v>0</v>
      </c>
      <c r="P351" s="3">
        <v>0</v>
      </c>
      <c r="Q351" s="3"/>
      <c r="R351" s="38"/>
      <c r="S351">
        <v>1917</v>
      </c>
    </row>
    <row r="352" spans="1:19" x14ac:dyDescent="0.25">
      <c r="A352" s="5">
        <v>6518</v>
      </c>
      <c r="B352" t="s">
        <v>153</v>
      </c>
      <c r="C352" s="1" t="s">
        <v>877</v>
      </c>
      <c r="D352" s="1" t="s">
        <v>878</v>
      </c>
      <c r="E352" t="s">
        <v>107</v>
      </c>
      <c r="F352" s="6">
        <v>1</v>
      </c>
      <c r="G352" s="6" t="s">
        <v>644</v>
      </c>
      <c r="J352">
        <v>150</v>
      </c>
      <c r="K352">
        <v>0</v>
      </c>
      <c r="L352">
        <v>0</v>
      </c>
      <c r="M352">
        <v>0</v>
      </c>
      <c r="N352">
        <v>0</v>
      </c>
      <c r="O352">
        <v>1</v>
      </c>
      <c r="P352">
        <v>0</v>
      </c>
      <c r="R352" s="1" t="s">
        <v>879</v>
      </c>
      <c r="S352">
        <v>1917</v>
      </c>
    </row>
    <row r="353" spans="1:19" ht="30" x14ac:dyDescent="0.25">
      <c r="A353" s="5">
        <v>6520</v>
      </c>
      <c r="B353" t="s">
        <v>71</v>
      </c>
      <c r="C353" s="1" t="s">
        <v>863</v>
      </c>
      <c r="D353" s="1" t="s">
        <v>864</v>
      </c>
      <c r="E353" t="s">
        <v>100</v>
      </c>
      <c r="F353" s="6">
        <v>3</v>
      </c>
      <c r="G353" s="6" t="s">
        <v>644</v>
      </c>
      <c r="K353">
        <v>1</v>
      </c>
      <c r="L353">
        <v>0</v>
      </c>
      <c r="M353">
        <v>0</v>
      </c>
      <c r="N353">
        <v>0</v>
      </c>
      <c r="O353">
        <v>0</v>
      </c>
      <c r="P353">
        <v>0</v>
      </c>
      <c r="S353">
        <v>1917</v>
      </c>
    </row>
    <row r="354" spans="1:19" ht="30" x14ac:dyDescent="0.25">
      <c r="A354" s="5">
        <v>6521</v>
      </c>
      <c r="B354" t="s">
        <v>71</v>
      </c>
      <c r="C354" s="1" t="s">
        <v>865</v>
      </c>
      <c r="D354" s="1" t="s">
        <v>866</v>
      </c>
      <c r="E354" t="s">
        <v>105</v>
      </c>
      <c r="F354" s="6">
        <v>2</v>
      </c>
      <c r="G354" s="6" t="s">
        <v>644</v>
      </c>
      <c r="K354">
        <v>0</v>
      </c>
      <c r="L354">
        <v>0</v>
      </c>
      <c r="M354">
        <v>0</v>
      </c>
      <c r="N354">
        <v>0</v>
      </c>
      <c r="O354">
        <v>0</v>
      </c>
      <c r="P354">
        <v>0</v>
      </c>
      <c r="S354">
        <v>1917</v>
      </c>
    </row>
    <row r="355" spans="1:19" ht="30" x14ac:dyDescent="0.25">
      <c r="A355" s="5">
        <v>6529</v>
      </c>
      <c r="B355" t="s">
        <v>71</v>
      </c>
      <c r="C355" s="1" t="s">
        <v>867</v>
      </c>
      <c r="D355" s="1" t="s">
        <v>868</v>
      </c>
      <c r="E355" t="s">
        <v>100</v>
      </c>
      <c r="F355" s="6">
        <v>2</v>
      </c>
      <c r="G355" s="6" t="s">
        <v>644</v>
      </c>
      <c r="K355">
        <v>3</v>
      </c>
      <c r="L355">
        <v>0</v>
      </c>
      <c r="M355">
        <v>0</v>
      </c>
      <c r="N355">
        <v>0</v>
      </c>
      <c r="O355">
        <v>0</v>
      </c>
      <c r="P355">
        <v>0</v>
      </c>
      <c r="R355" s="1" t="s">
        <v>869</v>
      </c>
      <c r="S355">
        <v>1917</v>
      </c>
    </row>
    <row r="356" spans="1:19" ht="30" x14ac:dyDescent="0.25">
      <c r="A356" s="5">
        <v>6530</v>
      </c>
      <c r="B356" t="s">
        <v>71</v>
      </c>
      <c r="C356" s="1" t="s">
        <v>516</v>
      </c>
      <c r="D356" s="1" t="s">
        <v>909</v>
      </c>
      <c r="E356" t="s">
        <v>103</v>
      </c>
      <c r="F356" s="6">
        <v>3</v>
      </c>
      <c r="G356" s="6" t="s">
        <v>644</v>
      </c>
      <c r="K356">
        <v>0</v>
      </c>
      <c r="L356">
        <v>0</v>
      </c>
      <c r="M356">
        <v>0</v>
      </c>
      <c r="N356">
        <v>0</v>
      </c>
      <c r="O356">
        <v>1</v>
      </c>
      <c r="P356">
        <v>2</v>
      </c>
      <c r="R356" s="1" t="s">
        <v>870</v>
      </c>
      <c r="S356">
        <v>1917</v>
      </c>
    </row>
    <row r="357" spans="1:19" x14ac:dyDescent="0.25">
      <c r="A357" s="5">
        <v>6537</v>
      </c>
      <c r="B357" t="s">
        <v>71</v>
      </c>
      <c r="C357" s="1" t="s">
        <v>871</v>
      </c>
      <c r="D357" s="1" t="s">
        <v>835</v>
      </c>
      <c r="E357" t="s">
        <v>107</v>
      </c>
      <c r="F357" s="6">
        <v>6</v>
      </c>
      <c r="G357" s="6" t="s">
        <v>644</v>
      </c>
      <c r="I357">
        <v>2400</v>
      </c>
      <c r="K357">
        <v>0</v>
      </c>
      <c r="L357">
        <v>0</v>
      </c>
      <c r="M357">
        <v>0</v>
      </c>
      <c r="N357">
        <v>0</v>
      </c>
      <c r="O357">
        <v>0</v>
      </c>
      <c r="P357">
        <v>0</v>
      </c>
      <c r="S357">
        <v>1917</v>
      </c>
    </row>
    <row r="358" spans="1:19" x14ac:dyDescent="0.25">
      <c r="A358" s="5">
        <v>6538</v>
      </c>
      <c r="B358" t="s">
        <v>71</v>
      </c>
      <c r="C358" s="1" t="s">
        <v>147</v>
      </c>
      <c r="E358" t="s">
        <v>100</v>
      </c>
      <c r="F358" s="6">
        <v>2</v>
      </c>
      <c r="G358" s="6" t="s">
        <v>644</v>
      </c>
      <c r="H358" s="6">
        <v>24</v>
      </c>
      <c r="K358">
        <v>0</v>
      </c>
      <c r="L358">
        <v>4</v>
      </c>
      <c r="M358">
        <v>0</v>
      </c>
      <c r="N358">
        <v>0</v>
      </c>
      <c r="O358">
        <v>0</v>
      </c>
      <c r="P358">
        <v>0</v>
      </c>
      <c r="R358" s="1" t="s">
        <v>872</v>
      </c>
      <c r="S358">
        <v>1917</v>
      </c>
    </row>
    <row r="359" spans="1:19" x14ac:dyDescent="0.25">
      <c r="A359" s="5">
        <v>6542</v>
      </c>
      <c r="B359" t="s">
        <v>46</v>
      </c>
      <c r="D359" s="1" t="s">
        <v>880</v>
      </c>
      <c r="E359" t="s">
        <v>105</v>
      </c>
      <c r="F359" s="6">
        <v>3</v>
      </c>
      <c r="G359" s="6" t="s">
        <v>644</v>
      </c>
      <c r="K359">
        <v>0</v>
      </c>
      <c r="L359">
        <v>0</v>
      </c>
      <c r="M359">
        <v>0</v>
      </c>
      <c r="N359">
        <v>0</v>
      </c>
      <c r="O359">
        <v>0</v>
      </c>
      <c r="P359">
        <v>0</v>
      </c>
      <c r="R359" s="1" t="s">
        <v>881</v>
      </c>
      <c r="S359">
        <v>1917</v>
      </c>
    </row>
    <row r="360" spans="1:19" x14ac:dyDescent="0.25">
      <c r="A360" s="5">
        <v>6563</v>
      </c>
      <c r="B360" t="s">
        <v>71</v>
      </c>
      <c r="C360" s="1" t="s">
        <v>516</v>
      </c>
      <c r="D360" s="1" t="s">
        <v>808</v>
      </c>
      <c r="E360" t="s">
        <v>100</v>
      </c>
      <c r="F360" s="6">
        <v>6</v>
      </c>
      <c r="G360" s="6" t="s">
        <v>884</v>
      </c>
      <c r="H360" s="6">
        <v>48</v>
      </c>
      <c r="K360">
        <v>4</v>
      </c>
      <c r="L360">
        <v>0</v>
      </c>
      <c r="M360">
        <v>1</v>
      </c>
      <c r="N360">
        <v>1</v>
      </c>
      <c r="O360">
        <v>0</v>
      </c>
      <c r="P360">
        <v>0</v>
      </c>
      <c r="R360" s="1" t="s">
        <v>1081</v>
      </c>
      <c r="S360">
        <v>1917</v>
      </c>
    </row>
    <row r="361" spans="1:19" x14ac:dyDescent="0.25">
      <c r="A361" s="5">
        <v>6581</v>
      </c>
      <c r="B361" t="s">
        <v>126</v>
      </c>
      <c r="C361" s="1" t="s">
        <v>889</v>
      </c>
      <c r="D361" s="1" t="s">
        <v>890</v>
      </c>
      <c r="E361" t="s">
        <v>105</v>
      </c>
      <c r="F361" s="6">
        <v>0</v>
      </c>
      <c r="G361" s="6" t="s">
        <v>891</v>
      </c>
      <c r="H361" s="6">
        <v>0</v>
      </c>
      <c r="I361">
        <v>0</v>
      </c>
      <c r="K361">
        <v>0</v>
      </c>
      <c r="L361">
        <v>3</v>
      </c>
      <c r="M361">
        <v>0</v>
      </c>
      <c r="N361">
        <v>0</v>
      </c>
      <c r="O361">
        <v>0</v>
      </c>
      <c r="P361">
        <v>0</v>
      </c>
      <c r="R361" s="1" t="s">
        <v>892</v>
      </c>
      <c r="S361">
        <v>1918</v>
      </c>
    </row>
    <row r="362" spans="1:19" x14ac:dyDescent="0.25">
      <c r="A362" s="5">
        <v>6610</v>
      </c>
      <c r="B362" t="s">
        <v>46</v>
      </c>
      <c r="C362" s="1" t="s">
        <v>164</v>
      </c>
      <c r="D362" s="1" t="s">
        <v>908</v>
      </c>
      <c r="E362" t="s">
        <v>160</v>
      </c>
      <c r="F362" s="6">
        <v>6</v>
      </c>
      <c r="G362" s="6" t="s">
        <v>762</v>
      </c>
      <c r="I362">
        <v>1700</v>
      </c>
      <c r="K362">
        <v>0</v>
      </c>
      <c r="L362">
        <v>0</v>
      </c>
      <c r="M362">
        <v>0</v>
      </c>
      <c r="N362">
        <v>0</v>
      </c>
      <c r="O362">
        <v>0</v>
      </c>
      <c r="P362">
        <v>2</v>
      </c>
      <c r="R362" s="1" t="s">
        <v>910</v>
      </c>
      <c r="S362">
        <v>1918</v>
      </c>
    </row>
    <row r="363" spans="1:19" ht="30" x14ac:dyDescent="0.25">
      <c r="A363" s="5">
        <v>6630</v>
      </c>
      <c r="B363" t="s">
        <v>46</v>
      </c>
      <c r="C363" s="1" t="s">
        <v>911</v>
      </c>
      <c r="D363" s="1" t="s">
        <v>860</v>
      </c>
      <c r="E363" t="s">
        <v>160</v>
      </c>
      <c r="F363" s="6">
        <v>9</v>
      </c>
      <c r="G363" s="6" t="s">
        <v>912</v>
      </c>
      <c r="I363">
        <v>2820</v>
      </c>
      <c r="J363" t="s">
        <v>913</v>
      </c>
      <c r="K363">
        <v>1</v>
      </c>
      <c r="L363">
        <v>0</v>
      </c>
      <c r="M363">
        <v>0</v>
      </c>
      <c r="N363">
        <v>0</v>
      </c>
      <c r="O363">
        <v>1</v>
      </c>
      <c r="P363">
        <v>0</v>
      </c>
      <c r="R363" s="1" t="s">
        <v>1083</v>
      </c>
      <c r="S363">
        <v>1918</v>
      </c>
    </row>
    <row r="364" spans="1:19" ht="30" x14ac:dyDescent="0.25">
      <c r="A364" s="5">
        <v>6631</v>
      </c>
      <c r="B364" t="s">
        <v>46</v>
      </c>
      <c r="C364" s="1" t="s">
        <v>1084</v>
      </c>
      <c r="D364" s="1" t="s">
        <v>857</v>
      </c>
      <c r="E364" t="s">
        <v>105</v>
      </c>
      <c r="F364" s="6">
        <v>1</v>
      </c>
      <c r="G364" s="6" t="s">
        <v>914</v>
      </c>
      <c r="H364" s="6">
        <v>4</v>
      </c>
      <c r="J364">
        <v>600</v>
      </c>
      <c r="K364" s="6">
        <v>0</v>
      </c>
      <c r="L364">
        <v>2</v>
      </c>
      <c r="M364">
        <v>0</v>
      </c>
      <c r="N364">
        <v>2</v>
      </c>
      <c r="O364">
        <v>0</v>
      </c>
      <c r="P364">
        <v>0</v>
      </c>
      <c r="R364" s="1" t="s">
        <v>915</v>
      </c>
      <c r="S364">
        <v>1918</v>
      </c>
    </row>
    <row r="365" spans="1:19" x14ac:dyDescent="0.25">
      <c r="A365" s="5">
        <v>6632</v>
      </c>
      <c r="B365" t="s">
        <v>46</v>
      </c>
      <c r="C365" s="1" t="s">
        <v>164</v>
      </c>
      <c r="D365" s="1" t="s">
        <v>822</v>
      </c>
      <c r="E365" t="s">
        <v>106</v>
      </c>
      <c r="F365" s="6">
        <v>9</v>
      </c>
      <c r="G365" s="6" t="s">
        <v>912</v>
      </c>
      <c r="I365">
        <v>2250</v>
      </c>
      <c r="K365">
        <v>0</v>
      </c>
      <c r="L365">
        <v>0</v>
      </c>
      <c r="M365">
        <v>0</v>
      </c>
      <c r="N365">
        <v>0</v>
      </c>
      <c r="O365">
        <v>0</v>
      </c>
      <c r="P365">
        <v>0</v>
      </c>
      <c r="R365" s="1" t="s">
        <v>1085</v>
      </c>
      <c r="S365">
        <v>1918</v>
      </c>
    </row>
    <row r="366" spans="1:19" x14ac:dyDescent="0.25">
      <c r="A366" s="5">
        <v>6653</v>
      </c>
      <c r="B366" t="s">
        <v>71</v>
      </c>
      <c r="C366" s="1" t="s">
        <v>925</v>
      </c>
      <c r="D366" s="1" t="s">
        <v>926</v>
      </c>
      <c r="E366" t="s">
        <v>102</v>
      </c>
      <c r="F366" s="6">
        <v>2</v>
      </c>
      <c r="G366" s="6" t="s">
        <v>927</v>
      </c>
      <c r="H366" s="6">
        <v>4</v>
      </c>
      <c r="K366">
        <v>0</v>
      </c>
      <c r="L366">
        <v>0</v>
      </c>
      <c r="M366">
        <v>1</v>
      </c>
      <c r="N366">
        <v>0</v>
      </c>
      <c r="O366">
        <v>0</v>
      </c>
      <c r="P366">
        <v>0</v>
      </c>
      <c r="R366" s="1" t="s">
        <v>928</v>
      </c>
      <c r="S366">
        <v>1918</v>
      </c>
    </row>
    <row r="367" spans="1:19" ht="30" x14ac:dyDescent="0.25">
      <c r="A367" s="5">
        <v>6673</v>
      </c>
      <c r="B367" t="s">
        <v>22</v>
      </c>
      <c r="C367" s="1" t="s">
        <v>941</v>
      </c>
      <c r="D367" s="1" t="s">
        <v>942</v>
      </c>
      <c r="E367" t="s">
        <v>105</v>
      </c>
      <c r="F367" s="6">
        <v>2</v>
      </c>
      <c r="G367" s="6" t="s">
        <v>927</v>
      </c>
      <c r="H367" s="6">
        <v>21</v>
      </c>
      <c r="K367">
        <v>0</v>
      </c>
      <c r="L367">
        <v>0</v>
      </c>
      <c r="M367">
        <v>0</v>
      </c>
      <c r="N367">
        <v>0</v>
      </c>
      <c r="O367">
        <v>0</v>
      </c>
      <c r="P367">
        <v>1</v>
      </c>
      <c r="R367" s="1" t="s">
        <v>943</v>
      </c>
      <c r="S367">
        <v>1918</v>
      </c>
    </row>
    <row r="368" spans="1:19" x14ac:dyDescent="0.25">
      <c r="A368" s="5">
        <v>6678</v>
      </c>
      <c r="B368" t="s">
        <v>46</v>
      </c>
      <c r="C368" s="1" t="s">
        <v>939</v>
      </c>
      <c r="D368" s="1" t="s">
        <v>289</v>
      </c>
      <c r="E368" t="s">
        <v>105</v>
      </c>
      <c r="F368" s="6">
        <v>2</v>
      </c>
      <c r="H368" s="6">
        <v>5</v>
      </c>
      <c r="K368">
        <v>0</v>
      </c>
      <c r="L368">
        <v>0</v>
      </c>
      <c r="M368">
        <v>0</v>
      </c>
      <c r="N368">
        <v>0</v>
      </c>
      <c r="O368">
        <v>0</v>
      </c>
      <c r="P368">
        <v>0</v>
      </c>
      <c r="R368" s="1" t="s">
        <v>1090</v>
      </c>
      <c r="S368">
        <v>1918</v>
      </c>
    </row>
    <row r="369" spans="1:19" ht="30" x14ac:dyDescent="0.25">
      <c r="A369" s="5">
        <v>6682</v>
      </c>
      <c r="B369" t="s">
        <v>71</v>
      </c>
      <c r="C369" s="1" t="s">
        <v>933</v>
      </c>
      <c r="D369" s="1" t="s">
        <v>1087</v>
      </c>
      <c r="E369" t="s">
        <v>100</v>
      </c>
      <c r="F369" s="6">
        <v>5</v>
      </c>
      <c r="G369" s="6" t="s">
        <v>934</v>
      </c>
      <c r="H369" s="6">
        <v>72</v>
      </c>
      <c r="K369">
        <v>0</v>
      </c>
      <c r="L369">
        <v>0</v>
      </c>
      <c r="M369">
        <v>1</v>
      </c>
      <c r="N369">
        <v>0</v>
      </c>
      <c r="O369">
        <v>0</v>
      </c>
      <c r="P369">
        <v>0</v>
      </c>
      <c r="R369" s="1" t="s">
        <v>1088</v>
      </c>
      <c r="S369">
        <v>1918</v>
      </c>
    </row>
    <row r="370" spans="1:19" x14ac:dyDescent="0.25">
      <c r="A370" s="5">
        <v>6696</v>
      </c>
      <c r="B370" t="s">
        <v>71</v>
      </c>
      <c r="D370" s="1" t="s">
        <v>1092</v>
      </c>
      <c r="E370" t="s">
        <v>105</v>
      </c>
      <c r="F370" s="6">
        <v>1</v>
      </c>
      <c r="G370" s="6" t="s">
        <v>1093</v>
      </c>
      <c r="K370">
        <v>0</v>
      </c>
      <c r="L370">
        <v>0</v>
      </c>
      <c r="M370">
        <v>0</v>
      </c>
      <c r="N370">
        <v>0</v>
      </c>
      <c r="O370">
        <v>1</v>
      </c>
      <c r="P370">
        <v>0</v>
      </c>
      <c r="R370" s="1" t="s">
        <v>1094</v>
      </c>
      <c r="S370">
        <v>1918</v>
      </c>
    </row>
    <row r="371" spans="1:19" ht="30" x14ac:dyDescent="0.25">
      <c r="A371" s="5">
        <v>6699</v>
      </c>
      <c r="B371" t="s">
        <v>71</v>
      </c>
      <c r="C371" s="1" t="s">
        <v>951</v>
      </c>
      <c r="D371" s="1" t="s">
        <v>893</v>
      </c>
      <c r="E371" t="s">
        <v>105</v>
      </c>
      <c r="F371" s="6">
        <v>2</v>
      </c>
      <c r="G371" s="6" t="s">
        <v>952</v>
      </c>
      <c r="K371">
        <v>1</v>
      </c>
      <c r="L371">
        <v>0</v>
      </c>
      <c r="M371">
        <v>0</v>
      </c>
      <c r="N371">
        <v>0</v>
      </c>
      <c r="O371">
        <v>0</v>
      </c>
      <c r="P371">
        <v>0</v>
      </c>
      <c r="R371" s="1" t="s">
        <v>953</v>
      </c>
      <c r="S371">
        <v>1918</v>
      </c>
    </row>
    <row r="372" spans="1:19" ht="30" x14ac:dyDescent="0.25">
      <c r="A372" s="5">
        <v>6709</v>
      </c>
      <c r="B372" t="s">
        <v>46</v>
      </c>
      <c r="D372" s="1" t="s">
        <v>964</v>
      </c>
      <c r="E372" t="s">
        <v>105</v>
      </c>
      <c r="F372" s="6">
        <v>2</v>
      </c>
      <c r="G372" s="6" t="s">
        <v>927</v>
      </c>
      <c r="H372" s="6">
        <v>4</v>
      </c>
      <c r="I372">
        <v>200</v>
      </c>
      <c r="K372" s="6">
        <v>4</v>
      </c>
      <c r="L372" s="6">
        <v>0</v>
      </c>
      <c r="M372">
        <v>0</v>
      </c>
      <c r="N372">
        <v>0</v>
      </c>
      <c r="O372">
        <v>2</v>
      </c>
      <c r="P372">
        <v>0</v>
      </c>
      <c r="Q372" t="s">
        <v>965</v>
      </c>
      <c r="R372" s="1" t="s">
        <v>1102</v>
      </c>
      <c r="S372">
        <v>1918</v>
      </c>
    </row>
    <row r="373" spans="1:19" ht="30" x14ac:dyDescent="0.25">
      <c r="A373" s="5">
        <v>6722</v>
      </c>
      <c r="B373" t="s">
        <v>126</v>
      </c>
      <c r="C373" s="1" t="s">
        <v>986</v>
      </c>
      <c r="D373" s="1" t="s">
        <v>987</v>
      </c>
      <c r="E373" t="s">
        <v>160</v>
      </c>
      <c r="F373" s="6">
        <v>6</v>
      </c>
      <c r="G373" s="6" t="s">
        <v>644</v>
      </c>
      <c r="H373" s="6">
        <v>35</v>
      </c>
      <c r="I373">
        <v>1800</v>
      </c>
      <c r="J373" s="6">
        <v>550</v>
      </c>
      <c r="K373" s="6">
        <v>0</v>
      </c>
      <c r="L373" s="6">
        <v>1</v>
      </c>
      <c r="M373" s="6">
        <v>0</v>
      </c>
      <c r="N373" s="6">
        <v>0</v>
      </c>
      <c r="O373" s="6">
        <v>0</v>
      </c>
      <c r="P373" s="6">
        <v>0</v>
      </c>
      <c r="R373" s="1" t="s">
        <v>1109</v>
      </c>
      <c r="S373">
        <v>1918</v>
      </c>
    </row>
    <row r="374" spans="1:19" ht="30" x14ac:dyDescent="0.25">
      <c r="A374" s="5">
        <v>6729</v>
      </c>
      <c r="B374" t="s">
        <v>126</v>
      </c>
      <c r="C374" s="1" t="s">
        <v>1132</v>
      </c>
      <c r="D374" s="1" t="s">
        <v>296</v>
      </c>
      <c r="E374" t="s">
        <v>105</v>
      </c>
      <c r="F374" s="6">
        <v>1</v>
      </c>
      <c r="G374" s="6" t="s">
        <v>644</v>
      </c>
      <c r="K374">
        <v>0</v>
      </c>
      <c r="L374">
        <v>0</v>
      </c>
      <c r="M374">
        <v>0</v>
      </c>
      <c r="N374">
        <v>0</v>
      </c>
      <c r="O374">
        <v>0</v>
      </c>
      <c r="P374">
        <v>0</v>
      </c>
      <c r="R374" s="1" t="s">
        <v>1131</v>
      </c>
      <c r="S374">
        <v>1918</v>
      </c>
    </row>
    <row r="375" spans="1:19" ht="30" x14ac:dyDescent="0.25">
      <c r="A375" s="5">
        <v>6735</v>
      </c>
      <c r="B375" t="s">
        <v>126</v>
      </c>
      <c r="C375" s="1" t="s">
        <v>258</v>
      </c>
      <c r="D375" s="1" t="s">
        <v>994</v>
      </c>
      <c r="E375" t="s">
        <v>160</v>
      </c>
      <c r="F375" s="6">
        <v>14</v>
      </c>
      <c r="G375" s="6" t="s">
        <v>644</v>
      </c>
      <c r="H375" s="6">
        <v>154</v>
      </c>
      <c r="I375">
        <v>4485</v>
      </c>
      <c r="K375" s="6">
        <v>0</v>
      </c>
      <c r="L375" s="6">
        <v>0</v>
      </c>
      <c r="M375">
        <v>1</v>
      </c>
      <c r="N375">
        <v>0</v>
      </c>
      <c r="O375">
        <v>0</v>
      </c>
      <c r="P375">
        <v>0</v>
      </c>
      <c r="R375" s="1" t="s">
        <v>1133</v>
      </c>
      <c r="S375">
        <v>1918</v>
      </c>
    </row>
    <row r="376" spans="1:19" x14ac:dyDescent="0.25">
      <c r="A376" s="5">
        <v>6740</v>
      </c>
      <c r="B376" t="s">
        <v>153</v>
      </c>
      <c r="C376" s="1" t="s">
        <v>1123</v>
      </c>
      <c r="D376" s="1" t="s">
        <v>296</v>
      </c>
      <c r="E376" t="s">
        <v>105</v>
      </c>
      <c r="F376" s="6">
        <v>1</v>
      </c>
      <c r="G376" s="6" t="s">
        <v>644</v>
      </c>
      <c r="H376" s="6">
        <v>3</v>
      </c>
      <c r="I376">
        <v>60</v>
      </c>
      <c r="K376" s="6">
        <v>0</v>
      </c>
      <c r="L376" s="6">
        <v>0</v>
      </c>
      <c r="M376" s="6">
        <v>0</v>
      </c>
      <c r="N376" s="6">
        <v>0</v>
      </c>
      <c r="O376" s="6">
        <v>0</v>
      </c>
      <c r="P376" s="6">
        <v>0</v>
      </c>
      <c r="R376" s="1" t="s">
        <v>1124</v>
      </c>
      <c r="S376">
        <v>1918</v>
      </c>
    </row>
    <row r="377" spans="1:19" ht="30" x14ac:dyDescent="0.25">
      <c r="A377" s="5">
        <v>6741</v>
      </c>
      <c r="B377" t="s">
        <v>71</v>
      </c>
      <c r="C377" s="1" t="s">
        <v>871</v>
      </c>
      <c r="E377" t="s">
        <v>102</v>
      </c>
      <c r="F377" s="35">
        <v>3</v>
      </c>
      <c r="H377" s="6">
        <v>24</v>
      </c>
      <c r="K377" s="6">
        <v>0</v>
      </c>
      <c r="L377" s="34">
        <v>0</v>
      </c>
      <c r="M377">
        <v>0</v>
      </c>
      <c r="N377">
        <v>1</v>
      </c>
      <c r="O377">
        <v>0</v>
      </c>
      <c r="P377">
        <v>2</v>
      </c>
      <c r="Q377" t="s">
        <v>765</v>
      </c>
      <c r="R377" s="1" t="s">
        <v>1112</v>
      </c>
      <c r="S377">
        <v>1918</v>
      </c>
    </row>
    <row r="378" spans="1:19" x14ac:dyDescent="0.25">
      <c r="A378" s="5">
        <v>6741</v>
      </c>
      <c r="B378" t="s">
        <v>46</v>
      </c>
      <c r="C378" s="1" t="s">
        <v>871</v>
      </c>
      <c r="E378" t="s">
        <v>102</v>
      </c>
      <c r="F378" s="6">
        <v>2</v>
      </c>
      <c r="G378" s="6" t="s">
        <v>644</v>
      </c>
      <c r="H378" s="6">
        <v>24</v>
      </c>
      <c r="K378">
        <v>0</v>
      </c>
      <c r="L378">
        <v>3</v>
      </c>
      <c r="M378">
        <v>0</v>
      </c>
      <c r="N378">
        <v>2</v>
      </c>
      <c r="O378">
        <v>0</v>
      </c>
      <c r="P378">
        <v>0</v>
      </c>
      <c r="Q378" t="s">
        <v>765</v>
      </c>
      <c r="R378" s="1" t="s">
        <v>1113</v>
      </c>
      <c r="S378">
        <v>1918</v>
      </c>
    </row>
    <row r="379" spans="1:19" ht="45" x14ac:dyDescent="0.25">
      <c r="A379" s="5">
        <v>6742</v>
      </c>
      <c r="B379" t="s">
        <v>46</v>
      </c>
      <c r="C379" s="1" t="s">
        <v>1126</v>
      </c>
      <c r="D379" s="1" t="s">
        <v>1127</v>
      </c>
      <c r="E379" t="s">
        <v>107</v>
      </c>
      <c r="F379" s="6">
        <v>3</v>
      </c>
      <c r="G379" s="6" t="s">
        <v>644</v>
      </c>
      <c r="I379">
        <v>900</v>
      </c>
      <c r="K379">
        <v>0</v>
      </c>
      <c r="L379">
        <v>1</v>
      </c>
      <c r="M379">
        <v>0</v>
      </c>
      <c r="N379">
        <v>0</v>
      </c>
      <c r="O379">
        <v>0</v>
      </c>
      <c r="P379">
        <v>0</v>
      </c>
      <c r="R379" s="1" t="s">
        <v>1128</v>
      </c>
      <c r="S379">
        <v>1918</v>
      </c>
    </row>
    <row r="380" spans="1:19" x14ac:dyDescent="0.25">
      <c r="A380" s="5">
        <v>6748</v>
      </c>
      <c r="B380" t="s">
        <v>71</v>
      </c>
      <c r="C380" s="1" t="s">
        <v>516</v>
      </c>
      <c r="D380" s="1" t="s">
        <v>988</v>
      </c>
      <c r="E380" t="s">
        <v>100</v>
      </c>
      <c r="F380" s="6">
        <v>1</v>
      </c>
      <c r="G380" s="6" t="s">
        <v>644</v>
      </c>
      <c r="H380" s="6">
        <v>3</v>
      </c>
      <c r="K380">
        <v>0</v>
      </c>
      <c r="L380">
        <v>0</v>
      </c>
      <c r="M380">
        <v>0</v>
      </c>
      <c r="N380">
        <v>0</v>
      </c>
      <c r="O380">
        <v>0</v>
      </c>
      <c r="P380">
        <v>0</v>
      </c>
      <c r="R380" s="1" t="s">
        <v>1114</v>
      </c>
      <c r="S380">
        <v>1918</v>
      </c>
    </row>
    <row r="381" spans="1:19" ht="45" x14ac:dyDescent="0.25">
      <c r="A381" s="5">
        <v>6750</v>
      </c>
      <c r="B381" t="s">
        <v>71</v>
      </c>
      <c r="C381" s="1" t="s">
        <v>1115</v>
      </c>
      <c r="E381" t="s">
        <v>103</v>
      </c>
      <c r="F381" s="6">
        <v>4</v>
      </c>
      <c r="G381" s="6" t="s">
        <v>989</v>
      </c>
      <c r="H381" s="6">
        <v>39</v>
      </c>
      <c r="K381">
        <v>2</v>
      </c>
      <c r="L381">
        <v>0</v>
      </c>
      <c r="M381">
        <v>0</v>
      </c>
      <c r="N381">
        <v>0</v>
      </c>
      <c r="O381">
        <v>0</v>
      </c>
      <c r="P381">
        <v>1</v>
      </c>
      <c r="R381" s="1" t="s">
        <v>990</v>
      </c>
      <c r="S381">
        <v>1918</v>
      </c>
    </row>
    <row r="382" spans="1:19" ht="30" x14ac:dyDescent="0.25">
      <c r="A382" s="5">
        <v>6752</v>
      </c>
      <c r="B382" t="s">
        <v>71</v>
      </c>
      <c r="C382" s="1" t="s">
        <v>1023</v>
      </c>
      <c r="D382" s="1" t="s">
        <v>1116</v>
      </c>
      <c r="E382" t="s">
        <v>100</v>
      </c>
      <c r="F382" s="6">
        <v>3</v>
      </c>
      <c r="G382" s="6" t="s">
        <v>891</v>
      </c>
      <c r="I382">
        <v>1000</v>
      </c>
      <c r="K382">
        <v>0</v>
      </c>
      <c r="L382">
        <v>0</v>
      </c>
      <c r="M382">
        <v>0</v>
      </c>
      <c r="N382">
        <v>0</v>
      </c>
      <c r="O382">
        <v>0</v>
      </c>
      <c r="P382">
        <v>0</v>
      </c>
      <c r="R382" s="1" t="s">
        <v>1117</v>
      </c>
      <c r="S382">
        <v>1918</v>
      </c>
    </row>
    <row r="383" spans="1:19" x14ac:dyDescent="0.25">
      <c r="A383" s="5">
        <v>6752</v>
      </c>
      <c r="B383" t="s">
        <v>126</v>
      </c>
      <c r="C383" s="1" t="s">
        <v>731</v>
      </c>
      <c r="D383" s="1" t="s">
        <v>996</v>
      </c>
      <c r="E383" t="s">
        <v>160</v>
      </c>
      <c r="F383" s="6">
        <v>4</v>
      </c>
      <c r="G383" s="6" t="s">
        <v>644</v>
      </c>
      <c r="J383" t="s">
        <v>997</v>
      </c>
      <c r="K383">
        <v>0</v>
      </c>
      <c r="L383">
        <v>0</v>
      </c>
      <c r="M383">
        <v>0</v>
      </c>
      <c r="N383">
        <v>0</v>
      </c>
      <c r="O383">
        <v>0</v>
      </c>
      <c r="P383">
        <v>0</v>
      </c>
      <c r="R383" s="1" t="s">
        <v>1137</v>
      </c>
      <c r="S383">
        <v>1918</v>
      </c>
    </row>
    <row r="384" spans="1:19" ht="45" x14ac:dyDescent="0.25">
      <c r="A384" s="5">
        <v>6753</v>
      </c>
      <c r="B384" t="s">
        <v>126</v>
      </c>
      <c r="C384" s="1" t="s">
        <v>1142</v>
      </c>
      <c r="D384" s="1" t="s">
        <v>1143</v>
      </c>
      <c r="E384" t="s">
        <v>999</v>
      </c>
      <c r="F384" s="6">
        <v>4</v>
      </c>
      <c r="G384" s="6" t="s">
        <v>998</v>
      </c>
      <c r="H384" s="6">
        <v>32</v>
      </c>
      <c r="J384">
        <v>400</v>
      </c>
      <c r="K384" s="6">
        <v>0</v>
      </c>
      <c r="L384" s="6">
        <v>0</v>
      </c>
      <c r="M384">
        <v>1</v>
      </c>
      <c r="N384">
        <v>0</v>
      </c>
      <c r="O384">
        <v>1</v>
      </c>
      <c r="P384">
        <v>0</v>
      </c>
      <c r="R384" s="1" t="s">
        <v>1000</v>
      </c>
      <c r="S384">
        <v>1918</v>
      </c>
    </row>
    <row r="385" spans="1:19" ht="45" x14ac:dyDescent="0.25">
      <c r="A385" s="5">
        <v>6756</v>
      </c>
      <c r="B385" t="s">
        <v>71</v>
      </c>
      <c r="C385" s="1" t="s">
        <v>1023</v>
      </c>
      <c r="D385" s="1" t="s">
        <v>1118</v>
      </c>
      <c r="E385" t="s">
        <v>100</v>
      </c>
      <c r="F385" s="6">
        <v>6</v>
      </c>
      <c r="G385" s="6" t="s">
        <v>644</v>
      </c>
      <c r="I385">
        <v>2000</v>
      </c>
      <c r="K385">
        <v>0</v>
      </c>
      <c r="L385">
        <v>0</v>
      </c>
      <c r="M385">
        <v>0</v>
      </c>
      <c r="N385">
        <v>0</v>
      </c>
      <c r="O385">
        <v>0</v>
      </c>
      <c r="P385">
        <v>0</v>
      </c>
      <c r="R385" s="1" t="s">
        <v>1119</v>
      </c>
      <c r="S385">
        <v>1918</v>
      </c>
    </row>
    <row r="386" spans="1:19" x14ac:dyDescent="0.25">
      <c r="A386" s="5">
        <v>6758</v>
      </c>
      <c r="B386" t="s">
        <v>71</v>
      </c>
      <c r="C386" s="1" t="s">
        <v>1002</v>
      </c>
      <c r="D386" s="1" t="s">
        <v>1003</v>
      </c>
      <c r="E386" t="s">
        <v>105</v>
      </c>
      <c r="F386" s="6">
        <v>1</v>
      </c>
      <c r="G386" s="6" t="s">
        <v>644</v>
      </c>
      <c r="K386">
        <v>3</v>
      </c>
      <c r="L386">
        <v>0</v>
      </c>
      <c r="M386">
        <v>1</v>
      </c>
      <c r="N386">
        <v>0</v>
      </c>
      <c r="O386">
        <v>0</v>
      </c>
      <c r="P386">
        <v>0</v>
      </c>
      <c r="R386" s="1" t="s">
        <v>1004</v>
      </c>
      <c r="S386">
        <v>1918</v>
      </c>
    </row>
    <row r="387" spans="1:19" ht="60" x14ac:dyDescent="0.25">
      <c r="A387" s="5">
        <v>6758</v>
      </c>
      <c r="B387" t="s">
        <v>46</v>
      </c>
      <c r="C387" s="1" t="s">
        <v>1005</v>
      </c>
      <c r="D387" s="1" t="s">
        <v>1148</v>
      </c>
      <c r="E387" t="s">
        <v>105</v>
      </c>
      <c r="F387" s="6">
        <v>3</v>
      </c>
      <c r="K387">
        <v>0</v>
      </c>
      <c r="L387">
        <v>0</v>
      </c>
      <c r="M387">
        <v>0</v>
      </c>
      <c r="N387">
        <v>0</v>
      </c>
      <c r="O387">
        <v>0</v>
      </c>
      <c r="P387">
        <v>0</v>
      </c>
      <c r="R387" s="1" t="s">
        <v>1149</v>
      </c>
      <c r="S387">
        <v>1918</v>
      </c>
    </row>
    <row r="388" spans="1:19" ht="45" x14ac:dyDescent="0.25">
      <c r="A388" s="5">
        <v>6778</v>
      </c>
      <c r="B388" t="s">
        <v>255</v>
      </c>
      <c r="C388" s="1" t="s">
        <v>1156</v>
      </c>
      <c r="D388" s="1" t="s">
        <v>296</v>
      </c>
      <c r="E388" t="s">
        <v>105</v>
      </c>
      <c r="F388" s="6">
        <v>2</v>
      </c>
      <c r="G388" s="6" t="s">
        <v>644</v>
      </c>
      <c r="H388" s="6">
        <v>2</v>
      </c>
      <c r="I388">
        <v>40</v>
      </c>
      <c r="K388">
        <v>0</v>
      </c>
      <c r="L388">
        <v>0</v>
      </c>
      <c r="M388">
        <v>0</v>
      </c>
      <c r="N388">
        <v>0</v>
      </c>
      <c r="O388">
        <v>0</v>
      </c>
      <c r="P388">
        <v>0</v>
      </c>
      <c r="R388" s="1" t="s">
        <v>1015</v>
      </c>
      <c r="S388">
        <v>1918</v>
      </c>
    </row>
    <row r="389" spans="1:19" x14ac:dyDescent="0.25">
      <c r="A389" s="5">
        <v>6781</v>
      </c>
      <c r="B389" t="s">
        <v>126</v>
      </c>
      <c r="C389" s="1" t="s">
        <v>1020</v>
      </c>
      <c r="D389" s="1" t="s">
        <v>1164</v>
      </c>
      <c r="E389" t="s">
        <v>160</v>
      </c>
      <c r="F389" s="6">
        <v>1</v>
      </c>
      <c r="G389" s="6" t="s">
        <v>644</v>
      </c>
      <c r="H389" s="6">
        <v>16</v>
      </c>
      <c r="K389">
        <v>0</v>
      </c>
      <c r="L389">
        <v>2</v>
      </c>
      <c r="M389">
        <v>0</v>
      </c>
      <c r="N389">
        <v>0</v>
      </c>
      <c r="O389">
        <v>0</v>
      </c>
      <c r="P389">
        <v>0</v>
      </c>
      <c r="R389" s="1" t="s">
        <v>1165</v>
      </c>
      <c r="S389">
        <v>1918</v>
      </c>
    </row>
    <row r="390" spans="1:19" ht="30" x14ac:dyDescent="0.25">
      <c r="A390" s="5">
        <v>6781</v>
      </c>
      <c r="B390" t="s">
        <v>46</v>
      </c>
      <c r="C390" s="1" t="s">
        <v>1010</v>
      </c>
      <c r="D390" s="1" t="s">
        <v>251</v>
      </c>
      <c r="E390" t="s">
        <v>103</v>
      </c>
      <c r="F390" s="6">
        <v>2</v>
      </c>
      <c r="G390" s="6" t="s">
        <v>644</v>
      </c>
      <c r="I390">
        <v>1200</v>
      </c>
      <c r="J390" t="s">
        <v>1011</v>
      </c>
      <c r="K390">
        <v>0</v>
      </c>
      <c r="L390">
        <v>6</v>
      </c>
      <c r="M390">
        <v>0</v>
      </c>
      <c r="N390">
        <v>0</v>
      </c>
      <c r="O390">
        <v>0</v>
      </c>
      <c r="P390">
        <v>6</v>
      </c>
      <c r="R390" s="1" t="s">
        <v>1154</v>
      </c>
      <c r="S390">
        <v>1918</v>
      </c>
    </row>
    <row r="391" spans="1:19" ht="60" x14ac:dyDescent="0.25">
      <c r="A391" s="5">
        <v>6786</v>
      </c>
      <c r="B391" t="s">
        <v>71</v>
      </c>
      <c r="C391" s="1" t="s">
        <v>1005</v>
      </c>
      <c r="D391" s="1" t="s">
        <v>1146</v>
      </c>
      <c r="E391" t="s">
        <v>100</v>
      </c>
      <c r="F391" s="6">
        <v>3</v>
      </c>
      <c r="G391" s="6" t="s">
        <v>644</v>
      </c>
      <c r="I391">
        <v>1230</v>
      </c>
      <c r="K391">
        <v>0</v>
      </c>
      <c r="L391">
        <v>0</v>
      </c>
      <c r="M391">
        <v>0</v>
      </c>
      <c r="N391">
        <v>0</v>
      </c>
      <c r="O391">
        <v>0</v>
      </c>
      <c r="P391">
        <v>0</v>
      </c>
      <c r="R391" s="1" t="s">
        <v>1145</v>
      </c>
      <c r="S391">
        <v>1918</v>
      </c>
    </row>
    <row r="392" spans="1:19" ht="30" x14ac:dyDescent="0.25">
      <c r="A392" s="5">
        <v>6794</v>
      </c>
      <c r="B392" t="s">
        <v>126</v>
      </c>
      <c r="C392" s="1" t="s">
        <v>1052</v>
      </c>
      <c r="D392" s="1" t="s">
        <v>1053</v>
      </c>
      <c r="E392" t="s">
        <v>825</v>
      </c>
      <c r="F392" s="6">
        <v>6</v>
      </c>
      <c r="G392" s="6" t="s">
        <v>644</v>
      </c>
      <c r="H392" s="6">
        <v>36</v>
      </c>
      <c r="K392">
        <v>2</v>
      </c>
      <c r="L392">
        <v>0</v>
      </c>
      <c r="M392">
        <v>0</v>
      </c>
      <c r="N392">
        <v>0</v>
      </c>
      <c r="R392" s="1" t="s">
        <v>1215</v>
      </c>
      <c r="S392">
        <v>1918</v>
      </c>
    </row>
    <row r="393" spans="1:19" x14ac:dyDescent="0.25">
      <c r="A393" s="5">
        <v>6795</v>
      </c>
      <c r="B393" t="s">
        <v>71</v>
      </c>
      <c r="C393" s="1" t="s">
        <v>958</v>
      </c>
      <c r="D393" s="1" t="s">
        <v>1168</v>
      </c>
      <c r="E393" t="s">
        <v>105</v>
      </c>
      <c r="F393" s="6">
        <v>1</v>
      </c>
      <c r="G393" s="6" t="s">
        <v>644</v>
      </c>
      <c r="H393" s="6">
        <v>12</v>
      </c>
      <c r="K393">
        <v>4</v>
      </c>
      <c r="L393">
        <v>0</v>
      </c>
      <c r="M393">
        <v>0</v>
      </c>
      <c r="N393">
        <v>0</v>
      </c>
      <c r="O393">
        <v>0</v>
      </c>
      <c r="P393">
        <v>0</v>
      </c>
      <c r="R393" s="1" t="s">
        <v>1169</v>
      </c>
      <c r="S393">
        <v>1918</v>
      </c>
    </row>
    <row r="394" spans="1:19" ht="30" x14ac:dyDescent="0.25">
      <c r="A394" s="5">
        <v>6802</v>
      </c>
      <c r="B394" t="s">
        <v>71</v>
      </c>
      <c r="C394" s="1" t="s">
        <v>1173</v>
      </c>
      <c r="D394" s="1" t="s">
        <v>1174</v>
      </c>
      <c r="E394" t="s">
        <v>100</v>
      </c>
      <c r="F394" s="6">
        <v>2</v>
      </c>
      <c r="G394" s="6" t="s">
        <v>644</v>
      </c>
      <c r="I394">
        <v>1000</v>
      </c>
      <c r="K394">
        <v>1</v>
      </c>
      <c r="L394">
        <v>0</v>
      </c>
      <c r="M394">
        <v>0</v>
      </c>
      <c r="N394">
        <v>0</v>
      </c>
      <c r="O394">
        <v>0</v>
      </c>
      <c r="P394">
        <v>0</v>
      </c>
      <c r="S394">
        <v>1918</v>
      </c>
    </row>
    <row r="395" spans="1:19" ht="30" x14ac:dyDescent="0.25">
      <c r="A395" s="5">
        <v>6807</v>
      </c>
      <c r="B395" t="s">
        <v>71</v>
      </c>
      <c r="C395" s="1" t="s">
        <v>1025</v>
      </c>
      <c r="D395" s="1" t="s">
        <v>1176</v>
      </c>
      <c r="E395" t="s">
        <v>825</v>
      </c>
      <c r="F395" s="6">
        <v>3</v>
      </c>
      <c r="G395" s="6" t="s">
        <v>644</v>
      </c>
      <c r="I395">
        <v>1000</v>
      </c>
      <c r="K395">
        <v>0</v>
      </c>
      <c r="L395">
        <v>1</v>
      </c>
      <c r="M395">
        <v>0</v>
      </c>
      <c r="N395">
        <v>0</v>
      </c>
      <c r="O395">
        <v>0</v>
      </c>
      <c r="P395">
        <v>0</v>
      </c>
      <c r="R395" s="1" t="s">
        <v>1177</v>
      </c>
      <c r="S395">
        <v>1918</v>
      </c>
    </row>
    <row r="396" spans="1:19" ht="30" x14ac:dyDescent="0.25">
      <c r="A396" s="5">
        <v>6808</v>
      </c>
      <c r="B396" t="s">
        <v>46</v>
      </c>
      <c r="C396" s="1" t="s">
        <v>1041</v>
      </c>
      <c r="D396" s="1" t="s">
        <v>441</v>
      </c>
      <c r="E396" t="s">
        <v>160</v>
      </c>
      <c r="F396" s="6">
        <v>7</v>
      </c>
      <c r="G396" s="6" t="s">
        <v>644</v>
      </c>
      <c r="I396">
        <v>1675</v>
      </c>
      <c r="J396" t="s">
        <v>1042</v>
      </c>
      <c r="K396" s="6">
        <v>0</v>
      </c>
      <c r="L396" s="6">
        <v>0</v>
      </c>
      <c r="M396" s="6">
        <v>0</v>
      </c>
      <c r="N396" s="6">
        <v>0</v>
      </c>
      <c r="O396" s="6">
        <v>0</v>
      </c>
      <c r="P396" s="6">
        <v>1</v>
      </c>
      <c r="Q396" t="s">
        <v>765</v>
      </c>
      <c r="R396" s="1" t="s">
        <v>1191</v>
      </c>
      <c r="S396">
        <v>1918</v>
      </c>
    </row>
    <row r="397" spans="1:19" ht="30" x14ac:dyDescent="0.25">
      <c r="A397" s="5">
        <v>6808</v>
      </c>
      <c r="B397" t="s">
        <v>71</v>
      </c>
      <c r="C397" s="1" t="s">
        <v>1029</v>
      </c>
      <c r="D397" s="1" t="s">
        <v>1178</v>
      </c>
      <c r="E397" t="s">
        <v>100</v>
      </c>
      <c r="F397" s="6">
        <v>3</v>
      </c>
      <c r="G397" s="6" t="s">
        <v>644</v>
      </c>
      <c r="I397">
        <v>1400</v>
      </c>
      <c r="J397" t="s">
        <v>1030</v>
      </c>
      <c r="K397">
        <v>1</v>
      </c>
      <c r="L397">
        <v>0</v>
      </c>
      <c r="M397">
        <v>0</v>
      </c>
      <c r="N397">
        <v>0</v>
      </c>
      <c r="O397">
        <v>0</v>
      </c>
      <c r="P397">
        <v>0</v>
      </c>
      <c r="S397">
        <v>1918</v>
      </c>
    </row>
    <row r="398" spans="1:19" ht="30" x14ac:dyDescent="0.25">
      <c r="A398" s="5">
        <v>6808</v>
      </c>
      <c r="B398" t="s">
        <v>126</v>
      </c>
      <c r="C398" s="1" t="s">
        <v>1052</v>
      </c>
      <c r="D398" s="1" t="s">
        <v>1057</v>
      </c>
      <c r="E398" t="s">
        <v>103</v>
      </c>
      <c r="F398" s="6">
        <v>3</v>
      </c>
      <c r="G398" s="6" t="s">
        <v>644</v>
      </c>
      <c r="H398" s="6">
        <v>45</v>
      </c>
      <c r="K398">
        <v>0</v>
      </c>
      <c r="L398">
        <v>0</v>
      </c>
      <c r="M398">
        <v>0</v>
      </c>
      <c r="N398">
        <v>0</v>
      </c>
      <c r="O398">
        <v>0</v>
      </c>
      <c r="P398">
        <v>2</v>
      </c>
      <c r="R398" s="1" t="s">
        <v>1219</v>
      </c>
      <c r="S398">
        <v>1918</v>
      </c>
    </row>
    <row r="399" spans="1:19" ht="75" x14ac:dyDescent="0.25">
      <c r="A399" s="5">
        <v>6809</v>
      </c>
      <c r="B399" t="s">
        <v>71</v>
      </c>
      <c r="C399" s="1" t="s">
        <v>1183</v>
      </c>
      <c r="D399" s="1" t="s">
        <v>1032</v>
      </c>
      <c r="E399" t="s">
        <v>160</v>
      </c>
      <c r="F399" s="6">
        <v>3</v>
      </c>
      <c r="G399" s="6" t="s">
        <v>644</v>
      </c>
      <c r="J399" t="s">
        <v>1033</v>
      </c>
      <c r="K399">
        <v>0</v>
      </c>
      <c r="L399">
        <v>0</v>
      </c>
      <c r="M399">
        <v>0</v>
      </c>
      <c r="N399">
        <v>1</v>
      </c>
      <c r="O399">
        <v>0</v>
      </c>
      <c r="P399">
        <v>0</v>
      </c>
      <c r="R399" s="1" t="s">
        <v>1184</v>
      </c>
      <c r="S399">
        <v>1918</v>
      </c>
    </row>
    <row r="400" spans="1:19" ht="75" x14ac:dyDescent="0.25">
      <c r="A400" s="5">
        <v>6810</v>
      </c>
      <c r="B400" t="s">
        <v>71</v>
      </c>
      <c r="C400" s="1" t="s">
        <v>1034</v>
      </c>
      <c r="D400" s="1" t="s">
        <v>1032</v>
      </c>
      <c r="E400" t="s">
        <v>160</v>
      </c>
      <c r="F400" s="6">
        <v>2</v>
      </c>
      <c r="G400" s="6" t="s">
        <v>644</v>
      </c>
      <c r="J400" t="s">
        <v>1035</v>
      </c>
      <c r="K400">
        <v>0</v>
      </c>
      <c r="L400">
        <v>0</v>
      </c>
      <c r="M400">
        <v>0</v>
      </c>
      <c r="N400">
        <v>0</v>
      </c>
      <c r="O400">
        <v>0</v>
      </c>
      <c r="P400">
        <v>0</v>
      </c>
      <c r="R400" s="1" t="s">
        <v>1185</v>
      </c>
      <c r="S400">
        <v>1918</v>
      </c>
    </row>
    <row r="401" spans="1:19" x14ac:dyDescent="0.25">
      <c r="A401" s="5">
        <v>6810</v>
      </c>
      <c r="B401" t="s">
        <v>46</v>
      </c>
      <c r="C401" s="1" t="s">
        <v>1044</v>
      </c>
      <c r="D401" s="1" t="s">
        <v>1054</v>
      </c>
      <c r="E401" t="s">
        <v>160</v>
      </c>
      <c r="F401" s="6">
        <v>4</v>
      </c>
      <c r="G401" s="6" t="s">
        <v>644</v>
      </c>
      <c r="H401" s="6">
        <v>46</v>
      </c>
      <c r="K401">
        <v>0</v>
      </c>
      <c r="L401">
        <v>0</v>
      </c>
      <c r="M401">
        <v>0</v>
      </c>
      <c r="N401">
        <v>0</v>
      </c>
      <c r="O401">
        <v>0</v>
      </c>
      <c r="P401">
        <v>0</v>
      </c>
      <c r="R401" s="1" t="s">
        <v>1197</v>
      </c>
      <c r="S401">
        <v>1918</v>
      </c>
    </row>
    <row r="402" spans="1:19" x14ac:dyDescent="0.25">
      <c r="A402" s="5">
        <v>6813</v>
      </c>
      <c r="B402" t="s">
        <v>126</v>
      </c>
      <c r="C402" s="1" t="s">
        <v>1058</v>
      </c>
      <c r="D402" s="1" t="s">
        <v>1059</v>
      </c>
      <c r="E402" t="s">
        <v>160</v>
      </c>
      <c r="F402" s="6">
        <v>3</v>
      </c>
      <c r="G402" s="6" t="s">
        <v>644</v>
      </c>
      <c r="K402">
        <v>0</v>
      </c>
      <c r="L402">
        <v>1</v>
      </c>
      <c r="M402" s="34">
        <v>1</v>
      </c>
      <c r="N402" s="34">
        <v>0</v>
      </c>
      <c r="O402">
        <v>0</v>
      </c>
      <c r="P402">
        <v>1</v>
      </c>
      <c r="Q402" t="s">
        <v>765</v>
      </c>
      <c r="R402" s="1" t="s">
        <v>1222</v>
      </c>
      <c r="S402">
        <v>1918</v>
      </c>
    </row>
    <row r="403" spans="1:19" x14ac:dyDescent="0.25">
      <c r="A403" s="5">
        <v>6836</v>
      </c>
      <c r="B403" t="s">
        <v>71</v>
      </c>
      <c r="C403" s="1" t="s">
        <v>1063</v>
      </c>
      <c r="D403" s="1" t="s">
        <v>1031</v>
      </c>
      <c r="E403" t="s">
        <v>160</v>
      </c>
      <c r="F403" s="6">
        <v>1</v>
      </c>
      <c r="G403" s="6" t="s">
        <v>644</v>
      </c>
      <c r="K403">
        <v>0</v>
      </c>
      <c r="L403">
        <v>0</v>
      </c>
      <c r="M403">
        <v>0</v>
      </c>
      <c r="N403">
        <v>0</v>
      </c>
      <c r="O403">
        <v>0</v>
      </c>
      <c r="P403">
        <v>0</v>
      </c>
      <c r="S403">
        <v>1918</v>
      </c>
    </row>
    <row r="404" spans="1:19" s="3" customFormat="1" ht="30" x14ac:dyDescent="0.25">
      <c r="A404" s="5">
        <v>6836</v>
      </c>
      <c r="B404" t="s">
        <v>71</v>
      </c>
      <c r="C404" s="1" t="s">
        <v>1064</v>
      </c>
      <c r="D404" s="1" t="s">
        <v>138</v>
      </c>
      <c r="E404" t="s">
        <v>160</v>
      </c>
      <c r="F404" s="6">
        <v>1</v>
      </c>
      <c r="G404" s="6" t="s">
        <v>644</v>
      </c>
      <c r="H404" s="6"/>
      <c r="I404"/>
      <c r="J404">
        <v>300</v>
      </c>
      <c r="K404">
        <v>0</v>
      </c>
      <c r="L404">
        <v>0</v>
      </c>
      <c r="M404">
        <v>0</v>
      </c>
      <c r="N404">
        <v>0</v>
      </c>
      <c r="O404">
        <v>0</v>
      </c>
      <c r="P404">
        <v>0</v>
      </c>
      <c r="Q404"/>
      <c r="R404" s="1"/>
      <c r="S404">
        <v>1918</v>
      </c>
    </row>
    <row r="405" spans="1:19" x14ac:dyDescent="0.25">
      <c r="A405" s="5">
        <v>6836</v>
      </c>
      <c r="B405" t="s">
        <v>71</v>
      </c>
      <c r="C405" s="1" t="s">
        <v>1029</v>
      </c>
      <c r="D405" s="1" t="s">
        <v>1225</v>
      </c>
      <c r="E405" t="s">
        <v>100</v>
      </c>
      <c r="F405" s="6">
        <v>1</v>
      </c>
      <c r="G405" s="6" t="s">
        <v>644</v>
      </c>
      <c r="K405">
        <v>0</v>
      </c>
      <c r="L405">
        <v>0</v>
      </c>
      <c r="M405">
        <v>0</v>
      </c>
      <c r="N405">
        <v>0</v>
      </c>
      <c r="O405">
        <v>0</v>
      </c>
      <c r="P405">
        <v>0</v>
      </c>
      <c r="S405">
        <v>1918</v>
      </c>
    </row>
    <row r="406" spans="1:19" x14ac:dyDescent="0.25">
      <c r="A406" s="5">
        <v>6837</v>
      </c>
      <c r="B406" t="s">
        <v>126</v>
      </c>
      <c r="C406" s="1" t="s">
        <v>129</v>
      </c>
      <c r="E406" t="s">
        <v>103</v>
      </c>
      <c r="F406" s="6">
        <v>2</v>
      </c>
      <c r="G406" s="6" t="s">
        <v>644</v>
      </c>
      <c r="K406">
        <v>0</v>
      </c>
      <c r="L406">
        <v>0</v>
      </c>
      <c r="M406">
        <v>0</v>
      </c>
      <c r="N406">
        <v>0</v>
      </c>
      <c r="O406">
        <v>0</v>
      </c>
      <c r="P406">
        <v>0</v>
      </c>
      <c r="R406" s="1" t="s">
        <v>1241</v>
      </c>
      <c r="S406">
        <v>1918</v>
      </c>
    </row>
    <row r="407" spans="1:19" ht="30" x14ac:dyDescent="0.25">
      <c r="A407" s="5">
        <v>6841</v>
      </c>
      <c r="B407" t="s">
        <v>71</v>
      </c>
      <c r="C407" s="1" t="s">
        <v>865</v>
      </c>
      <c r="D407" s="1" t="s">
        <v>1226</v>
      </c>
      <c r="E407" t="s">
        <v>100</v>
      </c>
      <c r="F407" s="6">
        <v>2</v>
      </c>
      <c r="G407" s="6" t="s">
        <v>644</v>
      </c>
      <c r="H407" s="6">
        <v>20</v>
      </c>
      <c r="K407">
        <v>0</v>
      </c>
      <c r="L407">
        <v>0</v>
      </c>
      <c r="M407">
        <v>0</v>
      </c>
      <c r="N407">
        <v>0</v>
      </c>
      <c r="O407">
        <v>0</v>
      </c>
      <c r="P407">
        <v>0</v>
      </c>
      <c r="R407" s="1" t="s">
        <v>1227</v>
      </c>
      <c r="S407">
        <v>1918</v>
      </c>
    </row>
    <row r="408" spans="1:19" x14ac:dyDescent="0.25">
      <c r="A408" s="5">
        <v>6845</v>
      </c>
      <c r="B408" t="s">
        <v>71</v>
      </c>
      <c r="C408" s="1" t="s">
        <v>1029</v>
      </c>
      <c r="D408" s="1" t="s">
        <v>1229</v>
      </c>
      <c r="E408" t="s">
        <v>100</v>
      </c>
      <c r="F408" s="6">
        <v>2</v>
      </c>
      <c r="G408" s="6" t="s">
        <v>644</v>
      </c>
      <c r="H408" s="6">
        <v>16</v>
      </c>
      <c r="K408">
        <v>0</v>
      </c>
      <c r="L408">
        <v>0</v>
      </c>
      <c r="M408">
        <v>0</v>
      </c>
      <c r="N408">
        <v>0</v>
      </c>
      <c r="O408">
        <v>0</v>
      </c>
      <c r="P408">
        <v>1</v>
      </c>
      <c r="R408" s="1" t="s">
        <v>1228</v>
      </c>
      <c r="S408">
        <v>1918</v>
      </c>
    </row>
    <row r="409" spans="1:19" ht="45" x14ac:dyDescent="0.25">
      <c r="A409" s="5">
        <v>6856</v>
      </c>
      <c r="B409" t="s">
        <v>22</v>
      </c>
      <c r="C409" s="1" t="s">
        <v>1253</v>
      </c>
      <c r="D409" s="1" t="s">
        <v>1074</v>
      </c>
      <c r="E409" t="s">
        <v>1296</v>
      </c>
      <c r="F409" s="6">
        <v>3</v>
      </c>
      <c r="G409" s="6" t="s">
        <v>644</v>
      </c>
      <c r="J409">
        <v>600</v>
      </c>
      <c r="K409">
        <v>0</v>
      </c>
      <c r="L409">
        <v>0</v>
      </c>
      <c r="M409">
        <v>0</v>
      </c>
      <c r="N409">
        <v>0</v>
      </c>
      <c r="O409">
        <v>0</v>
      </c>
      <c r="P409">
        <v>1</v>
      </c>
      <c r="R409" s="1" t="s">
        <v>1254</v>
      </c>
      <c r="S409">
        <v>1918</v>
      </c>
    </row>
    <row r="410" spans="1:19" ht="30" x14ac:dyDescent="0.25">
      <c r="A410" s="5">
        <v>6861</v>
      </c>
      <c r="B410" t="s">
        <v>22</v>
      </c>
      <c r="C410" s="1" t="s">
        <v>1080</v>
      </c>
      <c r="D410" s="1" t="s">
        <v>1075</v>
      </c>
      <c r="E410" t="s">
        <v>100</v>
      </c>
      <c r="F410" s="6">
        <v>3</v>
      </c>
      <c r="G410" s="6" t="s">
        <v>644</v>
      </c>
      <c r="J410">
        <v>150</v>
      </c>
      <c r="L410">
        <v>0</v>
      </c>
      <c r="M410">
        <v>1</v>
      </c>
      <c r="N410">
        <v>0</v>
      </c>
      <c r="O410">
        <v>0</v>
      </c>
      <c r="P410">
        <v>0</v>
      </c>
      <c r="R410" s="1" t="s">
        <v>1255</v>
      </c>
      <c r="S410">
        <v>1918</v>
      </c>
    </row>
    <row r="411" spans="1:19" ht="45" x14ac:dyDescent="0.25">
      <c r="A411" s="5">
        <v>6864</v>
      </c>
      <c r="B411" t="s">
        <v>71</v>
      </c>
      <c r="C411" s="1" t="s">
        <v>1069</v>
      </c>
      <c r="D411" s="1" t="s">
        <v>1244</v>
      </c>
      <c r="E411" t="s">
        <v>100</v>
      </c>
      <c r="F411" s="6">
        <v>4</v>
      </c>
      <c r="G411" s="6" t="s">
        <v>644</v>
      </c>
      <c r="K411">
        <v>0</v>
      </c>
      <c r="L411">
        <v>0</v>
      </c>
      <c r="M411">
        <v>0</v>
      </c>
      <c r="N411">
        <v>0</v>
      </c>
      <c r="O411">
        <v>0</v>
      </c>
      <c r="P411">
        <v>0</v>
      </c>
      <c r="R411" s="1" t="s">
        <v>1248</v>
      </c>
      <c r="S411">
        <v>1918</v>
      </c>
    </row>
    <row r="412" spans="1:19" ht="45" x14ac:dyDescent="0.25">
      <c r="A412" s="5">
        <v>6868</v>
      </c>
      <c r="B412" t="s">
        <v>22</v>
      </c>
      <c r="C412" s="1" t="s">
        <v>1076</v>
      </c>
      <c r="D412" s="1" t="s">
        <v>1256</v>
      </c>
      <c r="E412" t="s">
        <v>100</v>
      </c>
      <c r="F412" s="6">
        <v>5</v>
      </c>
      <c r="G412" s="6" t="s">
        <v>644</v>
      </c>
      <c r="I412">
        <v>800</v>
      </c>
      <c r="J412">
        <v>600</v>
      </c>
      <c r="K412" s="6">
        <v>0</v>
      </c>
      <c r="L412" s="6">
        <v>0</v>
      </c>
      <c r="M412" s="6">
        <v>0</v>
      </c>
      <c r="N412" s="6">
        <v>0</v>
      </c>
      <c r="O412" s="6">
        <v>0</v>
      </c>
      <c r="P412" s="6">
        <v>0</v>
      </c>
      <c r="R412" s="1" t="s">
        <v>1257</v>
      </c>
      <c r="S412">
        <v>1918</v>
      </c>
    </row>
    <row r="413" spans="1:19" x14ac:dyDescent="0.25">
      <c r="A413" s="5">
        <v>6869</v>
      </c>
      <c r="B413" t="s">
        <v>22</v>
      </c>
      <c r="C413" s="1" t="s">
        <v>1077</v>
      </c>
      <c r="D413" s="1" t="s">
        <v>1258</v>
      </c>
      <c r="E413" t="s">
        <v>100</v>
      </c>
      <c r="F413" s="6">
        <v>5</v>
      </c>
      <c r="G413" s="6" t="s">
        <v>644</v>
      </c>
      <c r="I413">
        <v>1070</v>
      </c>
      <c r="K413" s="6">
        <v>0</v>
      </c>
      <c r="L413" s="6">
        <v>0</v>
      </c>
      <c r="M413" s="6">
        <v>0</v>
      </c>
      <c r="N413" s="6">
        <v>0</v>
      </c>
      <c r="O413" s="6">
        <v>0</v>
      </c>
      <c r="P413" s="6">
        <v>0</v>
      </c>
      <c r="R413" s="1" t="s">
        <v>1259</v>
      </c>
      <c r="S413">
        <v>1918</v>
      </c>
    </row>
    <row r="414" spans="1:19" ht="30" x14ac:dyDescent="0.25">
      <c r="A414" s="5">
        <v>6870</v>
      </c>
      <c r="B414" t="s">
        <v>46</v>
      </c>
      <c r="C414" s="1" t="s">
        <v>1072</v>
      </c>
      <c r="D414" s="1" t="s">
        <v>1252</v>
      </c>
      <c r="E414" t="s">
        <v>1073</v>
      </c>
      <c r="F414" s="6">
        <v>3</v>
      </c>
      <c r="G414" s="6" t="s">
        <v>644</v>
      </c>
      <c r="K414">
        <v>0</v>
      </c>
      <c r="L414">
        <v>0</v>
      </c>
      <c r="M414">
        <v>0</v>
      </c>
      <c r="N414">
        <v>0</v>
      </c>
      <c r="O414">
        <v>0</v>
      </c>
      <c r="P414">
        <v>0</v>
      </c>
      <c r="S414">
        <v>1918</v>
      </c>
    </row>
    <row r="415" spans="1:19" ht="30" x14ac:dyDescent="0.25">
      <c r="A415" s="5">
        <v>6873</v>
      </c>
      <c r="B415" t="s">
        <v>22</v>
      </c>
      <c r="C415" s="1" t="s">
        <v>1080</v>
      </c>
      <c r="D415" s="1" t="s">
        <v>1031</v>
      </c>
      <c r="E415" t="s">
        <v>160</v>
      </c>
      <c r="F415" s="6">
        <v>3</v>
      </c>
      <c r="G415" s="6" t="s">
        <v>644</v>
      </c>
      <c r="I415">
        <v>400</v>
      </c>
      <c r="K415">
        <v>0</v>
      </c>
      <c r="L415">
        <v>0</v>
      </c>
      <c r="M415">
        <v>0</v>
      </c>
      <c r="N415">
        <v>0</v>
      </c>
      <c r="O415">
        <v>0</v>
      </c>
      <c r="P415">
        <v>0</v>
      </c>
      <c r="R415" s="1" t="s">
        <v>1260</v>
      </c>
      <c r="S415">
        <v>1918</v>
      </c>
    </row>
    <row r="416" spans="1:19" x14ac:dyDescent="0.25">
      <c r="A416" s="5">
        <v>6876</v>
      </c>
      <c r="B416" t="s">
        <v>71</v>
      </c>
      <c r="C416" s="1" t="s">
        <v>1068</v>
      </c>
      <c r="D416" s="1" t="s">
        <v>1245</v>
      </c>
      <c r="E416" t="s">
        <v>100</v>
      </c>
      <c r="F416" s="6">
        <v>2</v>
      </c>
      <c r="G416" s="6" t="s">
        <v>644</v>
      </c>
      <c r="H416" s="6">
        <v>2</v>
      </c>
      <c r="K416">
        <v>0</v>
      </c>
      <c r="L416">
        <v>0</v>
      </c>
      <c r="M416">
        <v>0</v>
      </c>
      <c r="N416">
        <v>0</v>
      </c>
      <c r="O416">
        <v>0</v>
      </c>
      <c r="P416">
        <v>0</v>
      </c>
      <c r="R416" s="1" t="s">
        <v>1247</v>
      </c>
      <c r="S416">
        <v>1918</v>
      </c>
    </row>
    <row r="417" spans="1:19" s="23" customFormat="1" ht="30" x14ac:dyDescent="0.25">
      <c r="A417" s="5">
        <v>6877</v>
      </c>
      <c r="B417" t="s">
        <v>71</v>
      </c>
      <c r="C417" s="1" t="s">
        <v>1070</v>
      </c>
      <c r="D417" s="1" t="s">
        <v>1071</v>
      </c>
      <c r="E417" t="s">
        <v>100</v>
      </c>
      <c r="F417" s="6">
        <v>3</v>
      </c>
      <c r="G417" s="6" t="s">
        <v>644</v>
      </c>
      <c r="H417" s="6">
        <v>24</v>
      </c>
      <c r="I417"/>
      <c r="J417"/>
      <c r="K417">
        <v>0</v>
      </c>
      <c r="L417">
        <v>0</v>
      </c>
      <c r="M417">
        <v>0</v>
      </c>
      <c r="N417">
        <v>0</v>
      </c>
      <c r="O417">
        <v>0</v>
      </c>
      <c r="P417">
        <v>0</v>
      </c>
      <c r="Q417"/>
      <c r="R417" s="1" t="s">
        <v>1246</v>
      </c>
      <c r="S417">
        <v>1918</v>
      </c>
    </row>
    <row r="418" spans="1:19" x14ac:dyDescent="0.25">
      <c r="A418" s="5"/>
      <c r="B418" s="4"/>
      <c r="D418" s="37"/>
      <c r="E418" s="4"/>
      <c r="K418" s="6"/>
      <c r="L418" s="6"/>
      <c r="M418" s="6"/>
      <c r="N418" s="6"/>
      <c r="O418" s="6"/>
      <c r="P418" s="6"/>
      <c r="R418" s="37"/>
    </row>
    <row r="420" spans="1:19" x14ac:dyDescent="0.25">
      <c r="A420" s="5"/>
      <c r="K420" s="6"/>
      <c r="L420" s="6"/>
      <c r="M420" s="6"/>
      <c r="N420" s="6"/>
      <c r="O420" s="6"/>
      <c r="P420" s="6"/>
    </row>
    <row r="421" spans="1:19" x14ac:dyDescent="0.25">
      <c r="K421" s="6"/>
      <c r="L421" s="6"/>
      <c r="M421" s="6"/>
      <c r="N421" s="6"/>
      <c r="O421" s="6"/>
      <c r="P421" s="6"/>
    </row>
    <row r="422" spans="1:19" x14ac:dyDescent="0.25">
      <c r="A422" s="5"/>
      <c r="K422" s="6"/>
      <c r="L422" s="6"/>
      <c r="M422" s="6"/>
      <c r="N422" s="6"/>
      <c r="O422" s="6"/>
      <c r="P422" s="6"/>
    </row>
    <row r="423" spans="1:19" x14ac:dyDescent="0.25">
      <c r="A423" s="5"/>
      <c r="K423" s="6"/>
      <c r="L423" s="6"/>
      <c r="M423" s="6"/>
      <c r="N423" s="6"/>
      <c r="O423" s="6"/>
      <c r="P423" s="6"/>
    </row>
    <row r="424" spans="1:19" x14ac:dyDescent="0.25">
      <c r="A424" s="5"/>
      <c r="K424" s="6"/>
      <c r="L424" s="6"/>
      <c r="M424" s="6"/>
      <c r="N424" s="6"/>
      <c r="O424" s="6"/>
      <c r="P424" s="6"/>
      <c r="R424" s="37"/>
    </row>
    <row r="425" spans="1:19" x14ac:dyDescent="0.25">
      <c r="A425" s="5"/>
      <c r="R425" s="37"/>
    </row>
    <row r="430" spans="1:19" x14ac:dyDescent="0.25">
      <c r="A430" s="5"/>
    </row>
    <row r="448" spans="1:1" x14ac:dyDescent="0.25">
      <c r="A448" s="5"/>
    </row>
    <row r="460" spans="17:17" x14ac:dyDescent="0.25">
      <c r="Q460" s="31"/>
    </row>
    <row r="461" spans="17:17" x14ac:dyDescent="0.25">
      <c r="Q461" s="31"/>
    </row>
    <row r="462" spans="17:17" x14ac:dyDescent="0.25">
      <c r="Q462" s="31"/>
    </row>
    <row r="475" spans="1:1" x14ac:dyDescent="0.25">
      <c r="A475" s="5"/>
    </row>
    <row r="481" spans="1:18" x14ac:dyDescent="0.25">
      <c r="A481" s="5"/>
    </row>
    <row r="482" spans="1:18" s="3" customFormat="1" x14ac:dyDescent="0.25">
      <c r="A482" s="6"/>
      <c r="B482"/>
      <c r="C482" s="1"/>
      <c r="D482" s="1"/>
      <c r="E482"/>
      <c r="F482" s="6"/>
      <c r="G482" s="6"/>
      <c r="H482" s="6"/>
      <c r="I482"/>
      <c r="J482"/>
      <c r="K482"/>
      <c r="L482"/>
      <c r="M482"/>
      <c r="N482"/>
      <c r="O482"/>
      <c r="P482"/>
      <c r="Q482"/>
      <c r="R482" s="1"/>
    </row>
  </sheetData>
  <sortState ref="A2:R417">
    <sortCondition ref="A2:A417"/>
  </sortState>
  <pageMargins left="0.7" right="0.7" top="0.75" bottom="0.75" header="0.3" footer="0.3"/>
  <pageSetup orientation="portrait" horizontalDpi="4294967293" verticalDpi="4294967293"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workbookViewId="0">
      <selection activeCell="F13" sqref="F13"/>
    </sheetView>
  </sheetViews>
  <sheetFormatPr defaultRowHeight="15" x14ac:dyDescent="0.25"/>
  <cols>
    <col min="1" max="1" width="33" customWidth="1"/>
    <col min="2" max="2" width="10.85546875" customWidth="1"/>
  </cols>
  <sheetData>
    <row r="1" spans="1:9" ht="18.75" x14ac:dyDescent="0.3">
      <c r="C1" s="40" t="s">
        <v>1267</v>
      </c>
    </row>
    <row r="2" spans="1:9" ht="31.5" x14ac:dyDescent="0.25">
      <c r="A2" s="41" t="s">
        <v>2</v>
      </c>
      <c r="B2" s="42" t="s">
        <v>1269</v>
      </c>
      <c r="C2" s="41">
        <v>1914</v>
      </c>
      <c r="D2" s="41">
        <v>1915</v>
      </c>
      <c r="E2" s="41">
        <v>1916</v>
      </c>
      <c r="F2" s="41">
        <v>1917</v>
      </c>
      <c r="G2" s="41">
        <v>1918</v>
      </c>
      <c r="H2" s="41"/>
      <c r="I2" s="41" t="s">
        <v>1268</v>
      </c>
    </row>
    <row r="3" spans="1:9" x14ac:dyDescent="0.25">
      <c r="A3" t="s">
        <v>1270</v>
      </c>
      <c r="B3" s="1" t="s">
        <v>100</v>
      </c>
      <c r="C3">
        <v>10</v>
      </c>
      <c r="D3">
        <v>24</v>
      </c>
      <c r="E3">
        <v>13</v>
      </c>
      <c r="F3">
        <f>310+10.5+3+3.5</f>
        <v>327</v>
      </c>
      <c r="G3">
        <f>44+6+1.5+6</f>
        <v>57.5</v>
      </c>
      <c r="I3">
        <f t="shared" ref="I3:I11" si="0">SUM(C3:G3)</f>
        <v>431.5</v>
      </c>
    </row>
    <row r="4" spans="1:9" x14ac:dyDescent="0.25">
      <c r="A4" t="s">
        <v>1271</v>
      </c>
      <c r="B4" t="s">
        <v>160</v>
      </c>
      <c r="C4">
        <v>0</v>
      </c>
      <c r="D4">
        <v>2</v>
      </c>
      <c r="E4">
        <v>14</v>
      </c>
      <c r="F4">
        <f>29+10.5+1</f>
        <v>40.5</v>
      </c>
      <c r="G4">
        <f>64+6+2</f>
        <v>72</v>
      </c>
      <c r="I4">
        <f t="shared" si="0"/>
        <v>128.5</v>
      </c>
    </row>
    <row r="5" spans="1:9" x14ac:dyDescent="0.25">
      <c r="A5" t="s">
        <v>1273</v>
      </c>
      <c r="B5" t="s">
        <v>105</v>
      </c>
      <c r="C5">
        <v>3.5</v>
      </c>
      <c r="D5">
        <v>18</v>
      </c>
      <c r="E5">
        <f>52+20/2</f>
        <v>62</v>
      </c>
      <c r="F5">
        <f>52+1.5+3</f>
        <v>56.5</v>
      </c>
      <c r="G5">
        <f>19+2</f>
        <v>21</v>
      </c>
      <c r="I5">
        <f t="shared" si="0"/>
        <v>161</v>
      </c>
    </row>
    <row r="6" spans="1:9" x14ac:dyDescent="0.25">
      <c r="A6" t="s">
        <v>1272</v>
      </c>
      <c r="B6" t="s">
        <v>104</v>
      </c>
      <c r="C6">
        <v>5</v>
      </c>
      <c r="D6">
        <v>3</v>
      </c>
      <c r="E6">
        <v>3</v>
      </c>
      <c r="F6">
        <v>2.5</v>
      </c>
      <c r="G6">
        <v>0</v>
      </c>
      <c r="I6">
        <f t="shared" si="0"/>
        <v>13.5</v>
      </c>
    </row>
    <row r="7" spans="1:9" x14ac:dyDescent="0.25">
      <c r="A7" t="s">
        <v>1274</v>
      </c>
      <c r="B7" t="s">
        <v>103</v>
      </c>
      <c r="C7">
        <v>18.5</v>
      </c>
      <c r="D7">
        <v>60</v>
      </c>
      <c r="E7">
        <f>33+20/2</f>
        <v>43</v>
      </c>
      <c r="F7">
        <f>180+1+3</f>
        <v>184</v>
      </c>
      <c r="G7">
        <v>11</v>
      </c>
      <c r="I7">
        <f t="shared" si="0"/>
        <v>316.5</v>
      </c>
    </row>
    <row r="8" spans="1:9" x14ac:dyDescent="0.25">
      <c r="A8" t="s">
        <v>1275</v>
      </c>
      <c r="B8" t="s">
        <v>107</v>
      </c>
      <c r="C8">
        <v>2</v>
      </c>
      <c r="D8">
        <v>13.5</v>
      </c>
      <c r="E8">
        <v>10</v>
      </c>
      <c r="F8">
        <f>43+2.5+3+3.5+1.5</f>
        <v>53.5</v>
      </c>
      <c r="G8">
        <f>3+1.5</f>
        <v>4.5</v>
      </c>
      <c r="I8">
        <f t="shared" si="0"/>
        <v>83.5</v>
      </c>
    </row>
    <row r="9" spans="1:9" x14ac:dyDescent="0.25">
      <c r="A9" t="s">
        <v>1276</v>
      </c>
      <c r="B9" t="s">
        <v>106</v>
      </c>
      <c r="C9">
        <v>0</v>
      </c>
      <c r="D9">
        <v>1.5</v>
      </c>
      <c r="E9">
        <v>9</v>
      </c>
      <c r="F9">
        <v>31</v>
      </c>
      <c r="G9">
        <v>9</v>
      </c>
      <c r="I9">
        <f t="shared" si="0"/>
        <v>50.5</v>
      </c>
    </row>
    <row r="10" spans="1:9" x14ac:dyDescent="0.25">
      <c r="A10" t="s">
        <v>1277</v>
      </c>
      <c r="B10" t="s">
        <v>63</v>
      </c>
      <c r="C10">
        <v>0</v>
      </c>
      <c r="D10">
        <v>25</v>
      </c>
      <c r="E10">
        <v>72</v>
      </c>
      <c r="F10">
        <v>12</v>
      </c>
      <c r="G10">
        <v>0</v>
      </c>
      <c r="I10">
        <f t="shared" si="0"/>
        <v>109</v>
      </c>
    </row>
    <row r="11" spans="1:9" x14ac:dyDescent="0.25">
      <c r="A11" t="s">
        <v>1317</v>
      </c>
      <c r="B11" t="s">
        <v>102</v>
      </c>
      <c r="C11">
        <v>3</v>
      </c>
      <c r="D11">
        <v>0</v>
      </c>
      <c r="E11">
        <v>9</v>
      </c>
      <c r="F11">
        <v>30</v>
      </c>
      <c r="G11">
        <v>7</v>
      </c>
      <c r="I11">
        <f t="shared" si="0"/>
        <v>49</v>
      </c>
    </row>
    <row r="13" spans="1:9" x14ac:dyDescent="0.25">
      <c r="A13" s="46" t="s">
        <v>1268</v>
      </c>
      <c r="B13" s="46"/>
      <c r="C13" s="46">
        <f>SUM(C3:C11)</f>
        <v>42</v>
      </c>
      <c r="D13" s="46">
        <f>SUM(D3:D11)</f>
        <v>147</v>
      </c>
      <c r="E13" s="46">
        <f>SUM(E3:E11)</f>
        <v>235</v>
      </c>
      <c r="F13" s="46">
        <f>SUM(F3:F11)</f>
        <v>737</v>
      </c>
      <c r="G13" s="46">
        <f>SUM(G3:G11)</f>
        <v>182</v>
      </c>
      <c r="H13" s="46"/>
      <c r="I13" s="46">
        <f>SUM(C13:G13)</f>
        <v>1343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A2" sqref="A2"/>
    </sheetView>
  </sheetViews>
  <sheetFormatPr defaultRowHeight="15" x14ac:dyDescent="0.25"/>
  <cols>
    <col min="1" max="1" width="34" customWidth="1"/>
    <col min="2" max="2" width="8.85546875" customWidth="1"/>
    <col min="3" max="3" width="20" customWidth="1"/>
    <col min="5" max="5" width="17.28515625" customWidth="1"/>
    <col min="6" max="6" width="16" customWidth="1"/>
  </cols>
  <sheetData>
    <row r="1" spans="1:9" x14ac:dyDescent="0.25">
      <c r="A1" t="s">
        <v>1318</v>
      </c>
    </row>
    <row r="3" spans="1:9" x14ac:dyDescent="0.25">
      <c r="E3" t="s">
        <v>1331</v>
      </c>
    </row>
    <row r="4" spans="1:9" x14ac:dyDescent="0.25">
      <c r="B4" s="46">
        <v>1914</v>
      </c>
      <c r="C4" s="46" t="s">
        <v>1320</v>
      </c>
      <c r="D4" s="46">
        <v>1915</v>
      </c>
      <c r="E4" s="46" t="s">
        <v>1332</v>
      </c>
      <c r="F4" s="46" t="s">
        <v>1321</v>
      </c>
      <c r="G4" s="46">
        <v>1916</v>
      </c>
      <c r="H4" s="46">
        <v>1917</v>
      </c>
      <c r="I4" s="46">
        <v>1918</v>
      </c>
    </row>
    <row r="5" spans="1:9" x14ac:dyDescent="0.25">
      <c r="A5" t="s">
        <v>1319</v>
      </c>
      <c r="B5">
        <v>42</v>
      </c>
      <c r="C5">
        <v>71</v>
      </c>
      <c r="D5">
        <v>147</v>
      </c>
      <c r="E5">
        <f>D5+B5-C5</f>
        <v>118</v>
      </c>
      <c r="F5">
        <v>355</v>
      </c>
      <c r="G5">
        <v>235</v>
      </c>
      <c r="H5">
        <v>737</v>
      </c>
      <c r="I5">
        <v>182</v>
      </c>
    </row>
    <row r="6" spans="1:9" x14ac:dyDescent="0.25">
      <c r="A6" t="s">
        <v>1322</v>
      </c>
      <c r="B6">
        <v>0</v>
      </c>
      <c r="C6">
        <v>0</v>
      </c>
      <c r="D6">
        <v>0</v>
      </c>
      <c r="E6">
        <f t="shared" ref="E6:E9" si="0">D6+B6-C6</f>
        <v>0</v>
      </c>
      <c r="F6">
        <v>12</v>
      </c>
      <c r="G6">
        <v>12</v>
      </c>
      <c r="H6">
        <v>11</v>
      </c>
      <c r="I6">
        <v>7</v>
      </c>
    </row>
    <row r="7" spans="1:9" x14ac:dyDescent="0.25">
      <c r="A7" t="s">
        <v>1323</v>
      </c>
      <c r="B7">
        <v>0</v>
      </c>
      <c r="C7">
        <v>0</v>
      </c>
      <c r="D7">
        <v>3</v>
      </c>
      <c r="E7">
        <f t="shared" si="0"/>
        <v>3</v>
      </c>
      <c r="F7">
        <v>6</v>
      </c>
      <c r="G7">
        <v>3</v>
      </c>
      <c r="H7">
        <v>11</v>
      </c>
      <c r="I7">
        <v>6</v>
      </c>
    </row>
    <row r="8" spans="1:9" x14ac:dyDescent="0.25">
      <c r="A8" t="s">
        <v>1324</v>
      </c>
      <c r="B8">
        <v>1</v>
      </c>
      <c r="C8">
        <v>1</v>
      </c>
      <c r="D8">
        <v>1</v>
      </c>
      <c r="E8">
        <f t="shared" si="0"/>
        <v>1</v>
      </c>
      <c r="F8">
        <v>8</v>
      </c>
      <c r="G8">
        <v>7</v>
      </c>
      <c r="H8">
        <v>6</v>
      </c>
      <c r="I8">
        <v>5</v>
      </c>
    </row>
    <row r="9" spans="1:9" x14ac:dyDescent="0.25">
      <c r="A9" t="s">
        <v>1325</v>
      </c>
      <c r="B9">
        <v>0</v>
      </c>
      <c r="C9">
        <v>0</v>
      </c>
      <c r="D9">
        <v>4</v>
      </c>
      <c r="E9">
        <f t="shared" si="0"/>
        <v>4</v>
      </c>
      <c r="F9">
        <v>6</v>
      </c>
      <c r="G9">
        <v>2</v>
      </c>
      <c r="H9">
        <v>7</v>
      </c>
      <c r="I9">
        <v>18</v>
      </c>
    </row>
    <row r="11" spans="1:9" x14ac:dyDescent="0.25">
      <c r="A11" t="s">
        <v>1326</v>
      </c>
    </row>
    <row r="12" spans="1:9" x14ac:dyDescent="0.25">
      <c r="A12" t="s">
        <v>1327</v>
      </c>
      <c r="B12" s="47">
        <f>B6/42</f>
        <v>0</v>
      </c>
      <c r="C12" s="47">
        <f>C6/71</f>
        <v>0</v>
      </c>
      <c r="D12" s="47">
        <f>D6/149</f>
        <v>0</v>
      </c>
      <c r="E12" s="47">
        <f>E6/118</f>
        <v>0</v>
      </c>
      <c r="F12" s="47">
        <f>F6/355</f>
        <v>3.3802816901408447E-2</v>
      </c>
      <c r="G12" s="47">
        <f>G6/235</f>
        <v>5.106382978723404E-2</v>
      </c>
      <c r="H12" s="47">
        <f>H6/737</f>
        <v>1.4925373134328358E-2</v>
      </c>
      <c r="I12" s="47">
        <f>I6/182</f>
        <v>3.8461538461538464E-2</v>
      </c>
    </row>
    <row r="13" spans="1:9" x14ac:dyDescent="0.25">
      <c r="A13" t="s">
        <v>1328</v>
      </c>
      <c r="B13" s="47">
        <f t="shared" ref="B13:B15" si="1">B7/42</f>
        <v>0</v>
      </c>
      <c r="C13" s="47">
        <f t="shared" ref="C13:C15" si="2">C7/71</f>
        <v>0</v>
      </c>
      <c r="D13" s="47">
        <f t="shared" ref="D13:D15" si="3">D7/149</f>
        <v>2.0134228187919462E-2</v>
      </c>
      <c r="E13" s="47">
        <f t="shared" ref="E13:E15" si="4">E7/118</f>
        <v>2.5423728813559324E-2</v>
      </c>
      <c r="F13" s="47">
        <f t="shared" ref="F13:F15" si="5">F7/355</f>
        <v>1.6901408450704224E-2</v>
      </c>
      <c r="G13" s="47">
        <f t="shared" ref="G13:G15" si="6">G7/235</f>
        <v>1.276595744680851E-2</v>
      </c>
      <c r="H13" s="47">
        <f t="shared" ref="H13:H15" si="7">H7/737</f>
        <v>1.4925373134328358E-2</v>
      </c>
      <c r="I13" s="47">
        <f t="shared" ref="I13:I15" si="8">I7/182</f>
        <v>3.2967032967032968E-2</v>
      </c>
    </row>
    <row r="14" spans="1:9" x14ac:dyDescent="0.25">
      <c r="A14" t="s">
        <v>1329</v>
      </c>
      <c r="B14" s="47">
        <f t="shared" si="1"/>
        <v>2.3809523809523808E-2</v>
      </c>
      <c r="C14" s="47">
        <f t="shared" si="2"/>
        <v>1.4084507042253521E-2</v>
      </c>
      <c r="D14" s="47">
        <f t="shared" si="3"/>
        <v>6.7114093959731542E-3</v>
      </c>
      <c r="E14" s="47">
        <f t="shared" si="4"/>
        <v>8.4745762711864406E-3</v>
      </c>
      <c r="F14" s="47">
        <f t="shared" si="5"/>
        <v>2.2535211267605635E-2</v>
      </c>
      <c r="G14" s="47">
        <f t="shared" si="6"/>
        <v>2.9787234042553193E-2</v>
      </c>
      <c r="H14" s="47">
        <f t="shared" si="7"/>
        <v>8.1411126187245584E-3</v>
      </c>
      <c r="I14" s="47">
        <f t="shared" si="8"/>
        <v>2.7472527472527472E-2</v>
      </c>
    </row>
    <row r="15" spans="1:9" x14ac:dyDescent="0.25">
      <c r="A15" t="s">
        <v>1330</v>
      </c>
      <c r="B15" s="47">
        <f t="shared" si="1"/>
        <v>0</v>
      </c>
      <c r="C15" s="47">
        <f t="shared" si="2"/>
        <v>0</v>
      </c>
      <c r="D15" s="47">
        <f t="shared" si="3"/>
        <v>2.6845637583892617E-2</v>
      </c>
      <c r="E15" s="47">
        <f t="shared" si="4"/>
        <v>3.3898305084745763E-2</v>
      </c>
      <c r="F15" s="47">
        <f t="shared" si="5"/>
        <v>1.6901408450704224E-2</v>
      </c>
      <c r="G15" s="47">
        <f t="shared" si="6"/>
        <v>8.5106382978723406E-3</v>
      </c>
      <c r="H15" s="47">
        <f t="shared" si="7"/>
        <v>9.497964721845319E-3</v>
      </c>
      <c r="I15" s="47">
        <f t="shared" si="8"/>
        <v>9.8901098901098897E-2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P19" sqref="P19"/>
    </sheetView>
  </sheetViews>
  <sheetFormatPr defaultRowHeight="15" x14ac:dyDescent="0.25"/>
  <cols>
    <col min="1" max="1" width="13.7109375" customWidth="1"/>
    <col min="2" max="2" width="14.7109375" customWidth="1"/>
  </cols>
  <sheetData>
    <row r="1" spans="1:2" x14ac:dyDescent="0.25">
      <c r="A1" t="s">
        <v>1297</v>
      </c>
      <c r="B1" t="s">
        <v>1298</v>
      </c>
    </row>
    <row r="2" spans="1:2" x14ac:dyDescent="0.25">
      <c r="A2" t="s">
        <v>1300</v>
      </c>
      <c r="B2">
        <v>8</v>
      </c>
    </row>
    <row r="3" spans="1:2" x14ac:dyDescent="0.25">
      <c r="A3" t="s">
        <v>1299</v>
      </c>
      <c r="B3">
        <v>34</v>
      </c>
    </row>
    <row r="4" spans="1:2" x14ac:dyDescent="0.25">
      <c r="A4" t="s">
        <v>1301</v>
      </c>
      <c r="B4">
        <v>23</v>
      </c>
    </row>
    <row r="5" spans="1:2" x14ac:dyDescent="0.25">
      <c r="A5" t="s">
        <v>1302</v>
      </c>
      <c r="B5">
        <v>35</v>
      </c>
    </row>
    <row r="6" spans="1:2" x14ac:dyDescent="0.25">
      <c r="A6" t="s">
        <v>1303</v>
      </c>
      <c r="B6">
        <v>47</v>
      </c>
    </row>
    <row r="7" spans="1:2" x14ac:dyDescent="0.25">
      <c r="A7" t="s">
        <v>1304</v>
      </c>
      <c r="B7">
        <v>44</v>
      </c>
    </row>
    <row r="8" spans="1:2" x14ac:dyDescent="0.25">
      <c r="A8" t="s">
        <v>1305</v>
      </c>
      <c r="B8">
        <v>100</v>
      </c>
    </row>
    <row r="9" spans="1:2" x14ac:dyDescent="0.25">
      <c r="A9" t="s">
        <v>1306</v>
      </c>
      <c r="B9">
        <v>90</v>
      </c>
    </row>
    <row r="10" spans="1:2" x14ac:dyDescent="0.25">
      <c r="A10" t="s">
        <v>1307</v>
      </c>
      <c r="B10">
        <v>43</v>
      </c>
    </row>
    <row r="11" spans="1:2" x14ac:dyDescent="0.25">
      <c r="A11" t="s">
        <v>1308</v>
      </c>
      <c r="B11">
        <v>2</v>
      </c>
    </row>
    <row r="12" spans="1:2" x14ac:dyDescent="0.25">
      <c r="A12" t="s">
        <v>1309</v>
      </c>
      <c r="B12">
        <v>35</v>
      </c>
    </row>
    <row r="13" spans="1:2" x14ac:dyDescent="0.25">
      <c r="A13" t="s">
        <v>1310</v>
      </c>
      <c r="B13">
        <v>293</v>
      </c>
    </row>
    <row r="14" spans="1:2" x14ac:dyDescent="0.25">
      <c r="A14" t="s">
        <v>1311</v>
      </c>
      <c r="B14">
        <v>326</v>
      </c>
    </row>
    <row r="15" spans="1:2" x14ac:dyDescent="0.25">
      <c r="A15" t="s">
        <v>1312</v>
      </c>
      <c r="B15">
        <v>83</v>
      </c>
    </row>
    <row r="16" spans="1:2" x14ac:dyDescent="0.25">
      <c r="A16" t="s">
        <v>1313</v>
      </c>
      <c r="B16">
        <v>27</v>
      </c>
    </row>
    <row r="17" spans="1:2" x14ac:dyDescent="0.25">
      <c r="A17" t="s">
        <v>1314</v>
      </c>
      <c r="B17">
        <v>66</v>
      </c>
    </row>
    <row r="18" spans="1:2" x14ac:dyDescent="0.25">
      <c r="A18" t="s">
        <v>1315</v>
      </c>
      <c r="B18">
        <v>58</v>
      </c>
    </row>
    <row r="19" spans="1:2" x14ac:dyDescent="0.25">
      <c r="A19" t="s">
        <v>1316</v>
      </c>
      <c r="B19">
        <v>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9"/>
  <sheetViews>
    <sheetView zoomScaleNormal="100" zoomScalePageLayoutView="150" workbookViewId="0">
      <pane ySplit="1" topLeftCell="A2" activePane="bottomLeft" state="frozen"/>
      <selection pane="bottomLeft" activeCell="M44" sqref="M44"/>
    </sheetView>
  </sheetViews>
  <sheetFormatPr defaultColWidth="8.85546875" defaultRowHeight="15" x14ac:dyDescent="0.25"/>
  <cols>
    <col min="1" max="1" width="11.28515625" customWidth="1"/>
    <col min="2" max="2" width="7.42578125" style="27" customWidth="1"/>
    <col min="3" max="3" width="14.42578125" customWidth="1"/>
    <col min="4" max="4" width="22" customWidth="1"/>
    <col min="5" max="5" width="21.28515625" customWidth="1"/>
    <col min="6" max="6" width="9.7109375" style="14" customWidth="1"/>
    <col min="7" max="7" width="13.140625" customWidth="1"/>
    <col min="9" max="9" width="7.42578125" customWidth="1"/>
    <col min="10" max="10" width="10.42578125" customWidth="1"/>
    <col min="11" max="11" width="9.85546875" customWidth="1"/>
    <col min="12" max="12" width="8.140625" customWidth="1"/>
    <col min="13" max="13" width="62.42578125" customWidth="1"/>
  </cols>
  <sheetData>
    <row r="1" spans="1:13" s="1" customFormat="1" ht="75" x14ac:dyDescent="0.25">
      <c r="A1" s="1" t="s">
        <v>0</v>
      </c>
      <c r="B1" s="26" t="s">
        <v>20</v>
      </c>
      <c r="C1" s="1" t="s">
        <v>11</v>
      </c>
      <c r="D1" s="1" t="s">
        <v>1</v>
      </c>
      <c r="E1" s="1" t="s">
        <v>5</v>
      </c>
      <c r="F1" s="13" t="s">
        <v>12</v>
      </c>
      <c r="G1" s="1" t="s">
        <v>13</v>
      </c>
      <c r="H1" s="1" t="s">
        <v>14</v>
      </c>
      <c r="I1" s="1" t="s">
        <v>17</v>
      </c>
      <c r="J1" s="1" t="s">
        <v>18</v>
      </c>
      <c r="K1" s="1" t="s">
        <v>72</v>
      </c>
      <c r="L1" s="1" t="s">
        <v>15</v>
      </c>
      <c r="M1" s="1" t="s">
        <v>19</v>
      </c>
    </row>
    <row r="2" spans="1:13" x14ac:dyDescent="0.25">
      <c r="A2" s="2">
        <v>5626</v>
      </c>
      <c r="B2" s="27">
        <v>0.20833333333333334</v>
      </c>
      <c r="C2" t="s">
        <v>255</v>
      </c>
      <c r="D2" t="s">
        <v>345</v>
      </c>
      <c r="E2" t="s">
        <v>35</v>
      </c>
      <c r="F2" s="14">
        <v>1</v>
      </c>
      <c r="G2" t="s">
        <v>346</v>
      </c>
      <c r="H2" s="9" t="s">
        <v>347</v>
      </c>
      <c r="K2">
        <v>2</v>
      </c>
      <c r="L2">
        <v>0</v>
      </c>
      <c r="M2" t="s">
        <v>348</v>
      </c>
    </row>
    <row r="3" spans="1:13" x14ac:dyDescent="0.25">
      <c r="A3" s="2">
        <v>5629</v>
      </c>
      <c r="B3" s="27">
        <v>0.9375</v>
      </c>
      <c r="C3" t="s">
        <v>46</v>
      </c>
      <c r="D3" t="s">
        <v>341</v>
      </c>
      <c r="E3" t="s">
        <v>342</v>
      </c>
      <c r="F3" s="14">
        <v>1</v>
      </c>
      <c r="G3" t="s">
        <v>343</v>
      </c>
      <c r="H3">
        <v>6</v>
      </c>
      <c r="K3">
        <v>1</v>
      </c>
      <c r="L3">
        <v>0</v>
      </c>
      <c r="M3" t="s">
        <v>344</v>
      </c>
    </row>
    <row r="4" spans="1:13" x14ac:dyDescent="0.25">
      <c r="A4" s="2">
        <v>5637</v>
      </c>
      <c r="C4" t="s">
        <v>71</v>
      </c>
      <c r="D4" t="s">
        <v>355</v>
      </c>
      <c r="E4" t="s">
        <v>356</v>
      </c>
      <c r="F4" s="14">
        <v>1</v>
      </c>
      <c r="G4" t="s">
        <v>343</v>
      </c>
      <c r="K4">
        <v>1</v>
      </c>
      <c r="L4">
        <v>0</v>
      </c>
    </row>
    <row r="5" spans="1:13" x14ac:dyDescent="0.25">
      <c r="A5" s="2">
        <v>5638</v>
      </c>
      <c r="B5" s="27">
        <v>0.21875</v>
      </c>
      <c r="C5" t="s">
        <v>46</v>
      </c>
      <c r="D5" t="s">
        <v>80</v>
      </c>
      <c r="E5" t="s">
        <v>353</v>
      </c>
      <c r="F5" s="14">
        <v>1</v>
      </c>
      <c r="G5" t="s">
        <v>343</v>
      </c>
      <c r="H5">
        <v>4</v>
      </c>
      <c r="I5">
        <v>1</v>
      </c>
      <c r="K5">
        <v>1</v>
      </c>
      <c r="L5">
        <v>1</v>
      </c>
      <c r="M5" t="s">
        <v>354</v>
      </c>
    </row>
    <row r="6" spans="1:13" x14ac:dyDescent="0.25">
      <c r="A6" s="2">
        <v>5639</v>
      </c>
      <c r="C6" t="s">
        <v>71</v>
      </c>
      <c r="D6" t="s">
        <v>249</v>
      </c>
      <c r="F6" s="14">
        <v>1</v>
      </c>
      <c r="G6" t="s">
        <v>343</v>
      </c>
      <c r="K6">
        <v>1</v>
      </c>
      <c r="L6">
        <v>0</v>
      </c>
      <c r="M6" s="15" t="s">
        <v>359</v>
      </c>
    </row>
    <row r="7" spans="1:13" x14ac:dyDescent="0.25">
      <c r="A7" s="2">
        <v>5649</v>
      </c>
      <c r="C7" t="s">
        <v>71</v>
      </c>
      <c r="D7" t="s">
        <v>71</v>
      </c>
      <c r="E7" t="s">
        <v>357</v>
      </c>
      <c r="F7" s="14">
        <v>1</v>
      </c>
      <c r="G7" t="s">
        <v>343</v>
      </c>
    </row>
    <row r="8" spans="1:13" x14ac:dyDescent="0.25">
      <c r="A8" s="2">
        <v>5655</v>
      </c>
      <c r="C8" t="s">
        <v>71</v>
      </c>
      <c r="D8" t="s">
        <v>349</v>
      </c>
      <c r="E8" t="s">
        <v>350</v>
      </c>
      <c r="F8" s="14">
        <v>1</v>
      </c>
      <c r="G8" t="s">
        <v>351</v>
      </c>
      <c r="M8" t="s">
        <v>352</v>
      </c>
    </row>
    <row r="9" spans="1:13" x14ac:dyDescent="0.25">
      <c r="A9" s="2">
        <v>5661</v>
      </c>
      <c r="C9" t="s">
        <v>71</v>
      </c>
      <c r="D9" t="s">
        <v>518</v>
      </c>
      <c r="E9" t="s">
        <v>519</v>
      </c>
      <c r="F9" s="14">
        <v>1</v>
      </c>
      <c r="G9" t="s">
        <v>520</v>
      </c>
      <c r="L9">
        <v>0</v>
      </c>
      <c r="M9" t="s">
        <v>523</v>
      </c>
    </row>
    <row r="10" spans="1:13" x14ac:dyDescent="0.25">
      <c r="A10" s="2">
        <v>5661</v>
      </c>
      <c r="C10" t="s">
        <v>71</v>
      </c>
      <c r="E10" t="s">
        <v>521</v>
      </c>
      <c r="F10" s="14">
        <v>1</v>
      </c>
      <c r="G10" t="s">
        <v>351</v>
      </c>
      <c r="H10">
        <v>2</v>
      </c>
      <c r="L10">
        <v>0</v>
      </c>
      <c r="M10" t="s">
        <v>522</v>
      </c>
    </row>
    <row r="11" spans="1:13" x14ac:dyDescent="0.25">
      <c r="A11" s="2">
        <v>5664</v>
      </c>
      <c r="C11" t="s">
        <v>71</v>
      </c>
      <c r="D11" t="s">
        <v>518</v>
      </c>
      <c r="E11" t="s">
        <v>519</v>
      </c>
      <c r="F11" s="14">
        <v>1</v>
      </c>
      <c r="G11" t="s">
        <v>351</v>
      </c>
      <c r="L11">
        <v>0</v>
      </c>
    </row>
    <row r="12" spans="1:13" x14ac:dyDescent="0.25">
      <c r="A12" s="2">
        <v>5665</v>
      </c>
      <c r="B12" s="27">
        <v>1</v>
      </c>
      <c r="C12" t="s">
        <v>71</v>
      </c>
      <c r="D12" t="s">
        <v>524</v>
      </c>
      <c r="F12" s="14">
        <v>1</v>
      </c>
      <c r="G12" t="s">
        <v>343</v>
      </c>
      <c r="H12">
        <v>6</v>
      </c>
      <c r="L12">
        <v>0</v>
      </c>
      <c r="M12" t="s">
        <v>525</v>
      </c>
    </row>
    <row r="13" spans="1:13" x14ac:dyDescent="0.25">
      <c r="A13" s="2">
        <v>5666</v>
      </c>
      <c r="C13" t="s">
        <v>71</v>
      </c>
      <c r="D13" t="s">
        <v>526</v>
      </c>
      <c r="E13" t="s">
        <v>527</v>
      </c>
      <c r="F13" s="14">
        <v>1</v>
      </c>
      <c r="G13" t="s">
        <v>343</v>
      </c>
      <c r="L13">
        <v>0</v>
      </c>
      <c r="M13" t="s">
        <v>528</v>
      </c>
    </row>
    <row r="14" spans="1:13" x14ac:dyDescent="0.25">
      <c r="A14" s="2">
        <v>5668</v>
      </c>
      <c r="B14" s="27">
        <v>1</v>
      </c>
      <c r="C14" t="s">
        <v>71</v>
      </c>
      <c r="D14" t="s">
        <v>71</v>
      </c>
      <c r="E14" t="s">
        <v>342</v>
      </c>
      <c r="F14" s="14">
        <v>1</v>
      </c>
      <c r="G14" t="s">
        <v>343</v>
      </c>
      <c r="H14">
        <v>7</v>
      </c>
      <c r="L14">
        <v>0</v>
      </c>
      <c r="M14" t="s">
        <v>529</v>
      </c>
    </row>
    <row r="15" spans="1:13" x14ac:dyDescent="0.25">
      <c r="A15" s="2">
        <v>5677</v>
      </c>
      <c r="C15" t="s">
        <v>71</v>
      </c>
      <c r="D15" t="s">
        <v>530</v>
      </c>
      <c r="F15" s="14">
        <v>1</v>
      </c>
      <c r="G15" t="s">
        <v>351</v>
      </c>
      <c r="L15">
        <v>0</v>
      </c>
    </row>
    <row r="16" spans="1:13" x14ac:dyDescent="0.25">
      <c r="A16" s="2">
        <v>5696</v>
      </c>
      <c r="C16" t="s">
        <v>71</v>
      </c>
      <c r="D16" t="s">
        <v>526</v>
      </c>
      <c r="E16" t="s">
        <v>527</v>
      </c>
      <c r="F16" s="14">
        <v>1</v>
      </c>
      <c r="G16" t="s">
        <v>531</v>
      </c>
      <c r="K16">
        <v>1</v>
      </c>
      <c r="L16">
        <v>0</v>
      </c>
      <c r="M16" t="s">
        <v>532</v>
      </c>
    </row>
    <row r="17" spans="1:13" x14ac:dyDescent="0.25">
      <c r="A17" s="2">
        <v>5696</v>
      </c>
      <c r="B17" s="27" t="s">
        <v>75</v>
      </c>
      <c r="C17" t="s">
        <v>46</v>
      </c>
      <c r="D17" t="s">
        <v>46</v>
      </c>
      <c r="F17" s="14">
        <v>1</v>
      </c>
      <c r="G17" t="s">
        <v>536</v>
      </c>
      <c r="K17">
        <v>0</v>
      </c>
      <c r="L17">
        <v>1</v>
      </c>
      <c r="M17" t="s">
        <v>537</v>
      </c>
    </row>
    <row r="18" spans="1:13" x14ac:dyDescent="0.25">
      <c r="A18" s="2">
        <v>5697</v>
      </c>
      <c r="C18" t="s">
        <v>71</v>
      </c>
      <c r="D18" t="s">
        <v>526</v>
      </c>
      <c r="E18" t="s">
        <v>527</v>
      </c>
      <c r="F18" s="14">
        <v>1</v>
      </c>
      <c r="G18" t="s">
        <v>351</v>
      </c>
      <c r="L18">
        <v>0</v>
      </c>
    </row>
    <row r="19" spans="1:13" x14ac:dyDescent="0.25">
      <c r="A19" s="2">
        <v>5697</v>
      </c>
      <c r="C19" t="s">
        <v>46</v>
      </c>
      <c r="D19" t="s">
        <v>153</v>
      </c>
      <c r="F19" s="14">
        <v>1</v>
      </c>
      <c r="G19" t="s">
        <v>343</v>
      </c>
      <c r="H19">
        <v>3</v>
      </c>
    </row>
    <row r="20" spans="1:13" x14ac:dyDescent="0.25">
      <c r="A20" s="2">
        <v>5698</v>
      </c>
      <c r="C20" t="s">
        <v>71</v>
      </c>
      <c r="D20" t="s">
        <v>71</v>
      </c>
      <c r="E20" t="s">
        <v>342</v>
      </c>
      <c r="G20" t="s">
        <v>534</v>
      </c>
      <c r="H20" t="s">
        <v>533</v>
      </c>
      <c r="L20">
        <v>0</v>
      </c>
      <c r="M20" s="15" t="s">
        <v>535</v>
      </c>
    </row>
    <row r="21" spans="1:13" x14ac:dyDescent="0.25">
      <c r="A21" s="2">
        <v>5771</v>
      </c>
      <c r="C21" t="s">
        <v>46</v>
      </c>
      <c r="D21" t="s">
        <v>484</v>
      </c>
      <c r="E21" t="s">
        <v>541</v>
      </c>
      <c r="G21" t="s">
        <v>558</v>
      </c>
      <c r="H21" t="s">
        <v>542</v>
      </c>
      <c r="K21">
        <v>0</v>
      </c>
      <c r="L21">
        <v>0</v>
      </c>
    </row>
    <row r="22" spans="1:13" x14ac:dyDescent="0.25">
      <c r="A22" s="2">
        <v>5774</v>
      </c>
      <c r="C22" t="s">
        <v>71</v>
      </c>
      <c r="D22" t="s">
        <v>71</v>
      </c>
      <c r="E22" t="s">
        <v>538</v>
      </c>
      <c r="F22" s="14">
        <v>1</v>
      </c>
      <c r="G22" t="s">
        <v>351</v>
      </c>
      <c r="I22">
        <v>0</v>
      </c>
      <c r="J22">
        <v>1</v>
      </c>
      <c r="K22">
        <v>2</v>
      </c>
      <c r="L22">
        <v>0</v>
      </c>
    </row>
    <row r="23" spans="1:13" x14ac:dyDescent="0.25">
      <c r="A23" s="2">
        <v>5776</v>
      </c>
      <c r="C23" t="s">
        <v>46</v>
      </c>
      <c r="D23" t="s">
        <v>539</v>
      </c>
      <c r="E23" t="s">
        <v>540</v>
      </c>
      <c r="G23" t="s">
        <v>558</v>
      </c>
      <c r="I23">
        <v>2</v>
      </c>
      <c r="J23">
        <v>12</v>
      </c>
      <c r="K23">
        <v>0</v>
      </c>
      <c r="L23">
        <v>0</v>
      </c>
    </row>
    <row r="24" spans="1:13" x14ac:dyDescent="0.25">
      <c r="A24" s="2">
        <v>5787</v>
      </c>
      <c r="C24" t="s">
        <v>71</v>
      </c>
      <c r="D24" t="s">
        <v>510</v>
      </c>
      <c r="F24" s="14">
        <v>1</v>
      </c>
      <c r="G24" t="s">
        <v>343</v>
      </c>
      <c r="H24">
        <v>2</v>
      </c>
      <c r="K24">
        <v>0</v>
      </c>
      <c r="L24">
        <v>0</v>
      </c>
    </row>
    <row r="25" spans="1:13" x14ac:dyDescent="0.25">
      <c r="A25" s="2">
        <v>5802</v>
      </c>
      <c r="C25" t="s">
        <v>71</v>
      </c>
      <c r="F25" s="14">
        <v>1</v>
      </c>
      <c r="G25" t="s">
        <v>351</v>
      </c>
      <c r="K25">
        <v>1</v>
      </c>
      <c r="L25">
        <v>0</v>
      </c>
      <c r="M25" t="s">
        <v>544</v>
      </c>
    </row>
    <row r="26" spans="1:13" x14ac:dyDescent="0.25">
      <c r="A26" s="2">
        <v>5806</v>
      </c>
      <c r="C26" t="s">
        <v>71</v>
      </c>
      <c r="D26" t="s">
        <v>543</v>
      </c>
      <c r="E26" t="s">
        <v>527</v>
      </c>
      <c r="F26" s="14">
        <v>10</v>
      </c>
      <c r="G26" t="s">
        <v>79</v>
      </c>
      <c r="K26">
        <v>0</v>
      </c>
      <c r="L26">
        <v>0</v>
      </c>
    </row>
    <row r="27" spans="1:13" x14ac:dyDescent="0.25">
      <c r="A27" s="2">
        <v>5834</v>
      </c>
      <c r="C27" t="s">
        <v>46</v>
      </c>
      <c r="D27" t="s">
        <v>80</v>
      </c>
      <c r="F27" s="14">
        <v>1</v>
      </c>
      <c r="G27" t="s">
        <v>351</v>
      </c>
      <c r="H27">
        <v>0</v>
      </c>
      <c r="K27">
        <v>0</v>
      </c>
      <c r="L27">
        <v>0</v>
      </c>
      <c r="M27" s="15" t="s">
        <v>545</v>
      </c>
    </row>
    <row r="31" spans="1:13" x14ac:dyDescent="0.25">
      <c r="A31" s="2">
        <v>5893</v>
      </c>
      <c r="C31" t="s">
        <v>71</v>
      </c>
      <c r="D31" t="s">
        <v>74</v>
      </c>
      <c r="G31" t="s">
        <v>561</v>
      </c>
      <c r="K31">
        <v>5</v>
      </c>
      <c r="L31">
        <v>0</v>
      </c>
      <c r="M31" t="s">
        <v>73</v>
      </c>
    </row>
    <row r="32" spans="1:13" x14ac:dyDescent="0.25">
      <c r="A32" s="2">
        <v>5894</v>
      </c>
      <c r="C32" t="s">
        <v>71</v>
      </c>
      <c r="D32" t="s">
        <v>74</v>
      </c>
      <c r="G32" t="s">
        <v>561</v>
      </c>
      <c r="K32">
        <v>6</v>
      </c>
      <c r="L32">
        <v>0</v>
      </c>
      <c r="M32" t="s">
        <v>73</v>
      </c>
    </row>
    <row r="33" spans="1:13" x14ac:dyDescent="0.25">
      <c r="A33" s="2">
        <v>5906</v>
      </c>
      <c r="C33" t="s">
        <v>71</v>
      </c>
      <c r="D33" t="s">
        <v>74</v>
      </c>
      <c r="G33" t="s">
        <v>558</v>
      </c>
      <c r="K33">
        <v>1</v>
      </c>
      <c r="L33">
        <v>0</v>
      </c>
    </row>
    <row r="34" spans="1:13" x14ac:dyDescent="0.25">
      <c r="A34" s="2">
        <v>5932</v>
      </c>
      <c r="C34" t="s">
        <v>71</v>
      </c>
      <c r="D34" t="s">
        <v>74</v>
      </c>
      <c r="G34" t="s">
        <v>558</v>
      </c>
      <c r="K34">
        <v>2</v>
      </c>
      <c r="L34">
        <v>0</v>
      </c>
    </row>
    <row r="35" spans="1:13" x14ac:dyDescent="0.25">
      <c r="A35" s="2">
        <v>5941</v>
      </c>
      <c r="C35" t="s">
        <v>71</v>
      </c>
      <c r="D35" t="s">
        <v>74</v>
      </c>
      <c r="F35" s="14">
        <v>1</v>
      </c>
      <c r="G35" t="s">
        <v>83</v>
      </c>
      <c r="K35">
        <v>2</v>
      </c>
      <c r="L35">
        <v>0</v>
      </c>
      <c r="M35" t="s">
        <v>562</v>
      </c>
    </row>
    <row r="36" spans="1:13" x14ac:dyDescent="0.25">
      <c r="A36" s="2">
        <v>5948</v>
      </c>
      <c r="C36" t="s">
        <v>71</v>
      </c>
      <c r="D36" t="s">
        <v>74</v>
      </c>
      <c r="G36" t="s">
        <v>558</v>
      </c>
      <c r="K36">
        <v>1</v>
      </c>
      <c r="L36">
        <v>0</v>
      </c>
    </row>
    <row r="37" spans="1:13" x14ac:dyDescent="0.25">
      <c r="A37" s="19">
        <v>5952</v>
      </c>
      <c r="B37" s="28"/>
      <c r="C37" t="s">
        <v>71</v>
      </c>
      <c r="D37" t="s">
        <v>71</v>
      </c>
      <c r="E37" s="3"/>
      <c r="F37" s="17">
        <v>1</v>
      </c>
      <c r="G37" s="18" t="s">
        <v>563</v>
      </c>
      <c r="H37" s="18"/>
      <c r="I37" s="18"/>
      <c r="J37" s="18"/>
      <c r="K37" s="18">
        <v>1</v>
      </c>
      <c r="L37" s="18">
        <v>1</v>
      </c>
      <c r="M37" s="18" t="s">
        <v>564</v>
      </c>
    </row>
    <row r="38" spans="1:13" x14ac:dyDescent="0.25">
      <c r="A38" s="2">
        <v>5997</v>
      </c>
      <c r="B38" s="27" t="s">
        <v>75</v>
      </c>
      <c r="C38" t="s">
        <v>71</v>
      </c>
      <c r="D38" t="s">
        <v>71</v>
      </c>
      <c r="G38" t="s">
        <v>558</v>
      </c>
      <c r="K38">
        <v>1</v>
      </c>
      <c r="L38">
        <v>1</v>
      </c>
      <c r="M38" t="s">
        <v>76</v>
      </c>
    </row>
    <row r="39" spans="1:13" x14ac:dyDescent="0.25">
      <c r="A39" s="2">
        <v>6058</v>
      </c>
      <c r="B39" s="27">
        <v>0.3125</v>
      </c>
      <c r="C39" t="s">
        <v>71</v>
      </c>
      <c r="D39" t="s">
        <v>80</v>
      </c>
      <c r="E39" t="s">
        <v>77</v>
      </c>
      <c r="F39" s="14" t="s">
        <v>78</v>
      </c>
      <c r="G39" t="s">
        <v>79</v>
      </c>
      <c r="L39">
        <v>1</v>
      </c>
      <c r="M39" t="s">
        <v>81</v>
      </c>
    </row>
    <row r="40" spans="1:13" x14ac:dyDescent="0.25">
      <c r="A40" s="2">
        <v>6059</v>
      </c>
      <c r="C40" t="s">
        <v>22</v>
      </c>
      <c r="D40" t="s">
        <v>126</v>
      </c>
      <c r="F40" s="14">
        <v>3</v>
      </c>
      <c r="G40" t="s">
        <v>547</v>
      </c>
      <c r="K40">
        <v>2</v>
      </c>
      <c r="L40">
        <v>1</v>
      </c>
      <c r="M40" t="s">
        <v>204</v>
      </c>
    </row>
    <row r="41" spans="1:13" x14ac:dyDescent="0.25">
      <c r="A41" s="2">
        <v>6062</v>
      </c>
      <c r="B41" s="27" t="s">
        <v>205</v>
      </c>
      <c r="C41" t="s">
        <v>22</v>
      </c>
      <c r="D41" s="15" t="s">
        <v>208</v>
      </c>
      <c r="F41" s="14">
        <v>1</v>
      </c>
      <c r="G41" t="s">
        <v>206</v>
      </c>
      <c r="H41">
        <v>0</v>
      </c>
      <c r="K41">
        <v>0</v>
      </c>
      <c r="M41" s="15" t="s">
        <v>207</v>
      </c>
    </row>
    <row r="42" spans="1:13" x14ac:dyDescent="0.25">
      <c r="A42" s="2">
        <v>6063</v>
      </c>
      <c r="B42" s="27">
        <v>0.33333333333333331</v>
      </c>
      <c r="C42" t="s">
        <v>71</v>
      </c>
      <c r="D42" t="s">
        <v>82</v>
      </c>
      <c r="F42" s="14">
        <v>1</v>
      </c>
      <c r="G42" t="s">
        <v>83</v>
      </c>
      <c r="H42">
        <v>0</v>
      </c>
      <c r="K42">
        <v>1</v>
      </c>
      <c r="L42">
        <v>1</v>
      </c>
      <c r="M42" t="s">
        <v>201</v>
      </c>
    </row>
    <row r="43" spans="1:13" s="12" customFormat="1" x14ac:dyDescent="0.25">
      <c r="A43" s="11">
        <v>6101</v>
      </c>
      <c r="B43" s="29"/>
      <c r="C43" s="12" t="s">
        <v>71</v>
      </c>
      <c r="D43" s="12" t="s">
        <v>71</v>
      </c>
      <c r="F43" s="14">
        <v>22</v>
      </c>
      <c r="G43" s="12" t="s">
        <v>79</v>
      </c>
      <c r="K43">
        <v>2</v>
      </c>
      <c r="L43" s="12">
        <v>0</v>
      </c>
      <c r="M43" s="12" t="s">
        <v>211</v>
      </c>
    </row>
    <row r="44" spans="1:13" s="12" customFormat="1" x14ac:dyDescent="0.25">
      <c r="A44" s="11">
        <v>6182</v>
      </c>
      <c r="B44" s="29"/>
      <c r="C44" s="12" t="s">
        <v>71</v>
      </c>
      <c r="D44" s="12" t="s">
        <v>431</v>
      </c>
      <c r="E44" s="12" t="s">
        <v>432</v>
      </c>
      <c r="F44" s="14">
        <v>4</v>
      </c>
      <c r="G44" s="12" t="s">
        <v>433</v>
      </c>
      <c r="H44" s="12">
        <v>0</v>
      </c>
      <c r="K44">
        <v>1</v>
      </c>
      <c r="L44" s="12">
        <v>0</v>
      </c>
      <c r="M44" s="12" t="s">
        <v>434</v>
      </c>
    </row>
    <row r="47" spans="1:13" x14ac:dyDescent="0.25">
      <c r="A47" s="2">
        <v>6221</v>
      </c>
      <c r="C47" t="s">
        <v>71</v>
      </c>
      <c r="D47" t="s">
        <v>435</v>
      </c>
      <c r="F47" s="14" t="s">
        <v>436</v>
      </c>
      <c r="G47" t="s">
        <v>547</v>
      </c>
      <c r="M47" t="s">
        <v>437</v>
      </c>
    </row>
    <row r="48" spans="1:13" x14ac:dyDescent="0.25">
      <c r="A48" s="2">
        <v>6246</v>
      </c>
      <c r="C48" t="s">
        <v>126</v>
      </c>
      <c r="D48" s="15" t="s">
        <v>553</v>
      </c>
      <c r="H48">
        <v>0</v>
      </c>
      <c r="M48" s="15" t="s">
        <v>556</v>
      </c>
    </row>
    <row r="49" spans="1:13" x14ac:dyDescent="0.25">
      <c r="A49" s="2">
        <v>6251</v>
      </c>
      <c r="C49" t="s">
        <v>71</v>
      </c>
      <c r="D49" t="s">
        <v>71</v>
      </c>
      <c r="E49" t="s">
        <v>546</v>
      </c>
      <c r="F49" s="14">
        <v>5</v>
      </c>
      <c r="G49" t="s">
        <v>547</v>
      </c>
      <c r="H49" t="s">
        <v>548</v>
      </c>
      <c r="I49">
        <v>1</v>
      </c>
      <c r="J49" t="s">
        <v>549</v>
      </c>
      <c r="K49">
        <v>0</v>
      </c>
      <c r="L49">
        <v>0</v>
      </c>
      <c r="M49" t="s">
        <v>550</v>
      </c>
    </row>
    <row r="50" spans="1:13" x14ac:dyDescent="0.25">
      <c r="A50" s="2">
        <v>6252</v>
      </c>
      <c r="B50" s="27">
        <v>0.5625</v>
      </c>
      <c r="C50" t="s">
        <v>46</v>
      </c>
      <c r="D50" t="s">
        <v>551</v>
      </c>
      <c r="F50" s="14">
        <v>3</v>
      </c>
      <c r="G50" t="s">
        <v>547</v>
      </c>
      <c r="H50">
        <v>5</v>
      </c>
      <c r="K50">
        <v>1</v>
      </c>
      <c r="L50">
        <v>1</v>
      </c>
      <c r="M50" t="s">
        <v>552</v>
      </c>
    </row>
    <row r="51" spans="1:13" x14ac:dyDescent="0.25">
      <c r="A51" s="2">
        <v>6253</v>
      </c>
      <c r="C51" t="s">
        <v>71</v>
      </c>
      <c r="D51" t="s">
        <v>438</v>
      </c>
      <c r="G51" t="s">
        <v>558</v>
      </c>
      <c r="H51">
        <v>4</v>
      </c>
      <c r="K51">
        <v>0</v>
      </c>
      <c r="L51">
        <v>0</v>
      </c>
    </row>
    <row r="52" spans="1:13" x14ac:dyDescent="0.25">
      <c r="A52" s="2">
        <v>6265</v>
      </c>
      <c r="C52" t="s">
        <v>80</v>
      </c>
      <c r="D52" s="15" t="s">
        <v>553</v>
      </c>
      <c r="F52" s="14">
        <v>0</v>
      </c>
      <c r="G52" t="s">
        <v>554</v>
      </c>
      <c r="H52">
        <v>0</v>
      </c>
      <c r="K52">
        <v>0</v>
      </c>
      <c r="L52">
        <v>0</v>
      </c>
      <c r="M52" s="15" t="s">
        <v>555</v>
      </c>
    </row>
    <row r="53" spans="1:13" x14ac:dyDescent="0.25">
      <c r="A53" s="2">
        <v>6267</v>
      </c>
      <c r="C53" t="s">
        <v>71</v>
      </c>
      <c r="D53" t="s">
        <v>439</v>
      </c>
      <c r="F53" s="14">
        <v>1</v>
      </c>
      <c r="G53" t="s">
        <v>343</v>
      </c>
      <c r="M53" t="s">
        <v>440</v>
      </c>
    </row>
    <row r="54" spans="1:13" x14ac:dyDescent="0.25">
      <c r="A54" s="2">
        <v>6269</v>
      </c>
      <c r="C54" t="s">
        <v>71</v>
      </c>
      <c r="D54" t="s">
        <v>441</v>
      </c>
      <c r="G54" t="s">
        <v>558</v>
      </c>
      <c r="I54">
        <v>0</v>
      </c>
      <c r="J54">
        <v>0</v>
      </c>
      <c r="K54">
        <v>0</v>
      </c>
      <c r="L54">
        <v>0</v>
      </c>
      <c r="M54" t="s">
        <v>442</v>
      </c>
    </row>
    <row r="55" spans="1:13" x14ac:dyDescent="0.25">
      <c r="A55" s="2">
        <v>6280</v>
      </c>
      <c r="C55" t="s">
        <v>71</v>
      </c>
      <c r="D55" t="s">
        <v>443</v>
      </c>
      <c r="F55" s="14">
        <v>10</v>
      </c>
      <c r="G55" t="s">
        <v>547</v>
      </c>
      <c r="J55">
        <v>2</v>
      </c>
      <c r="K55">
        <v>1</v>
      </c>
      <c r="L55">
        <v>0</v>
      </c>
      <c r="M55" t="s">
        <v>444</v>
      </c>
    </row>
    <row r="56" spans="1:13" x14ac:dyDescent="0.25">
      <c r="A56" s="2">
        <v>6287</v>
      </c>
      <c r="C56" t="s">
        <v>71</v>
      </c>
      <c r="D56" t="s">
        <v>445</v>
      </c>
      <c r="F56" s="14">
        <v>4</v>
      </c>
      <c r="G56" t="s">
        <v>446</v>
      </c>
    </row>
    <row r="57" spans="1:13" x14ac:dyDescent="0.25">
      <c r="A57" s="2">
        <v>6287</v>
      </c>
      <c r="C57" t="s">
        <v>46</v>
      </c>
      <c r="D57" t="s">
        <v>46</v>
      </c>
      <c r="F57" s="14">
        <v>7</v>
      </c>
      <c r="G57" t="s">
        <v>547</v>
      </c>
      <c r="K57">
        <v>6</v>
      </c>
      <c r="M57" t="s">
        <v>557</v>
      </c>
    </row>
    <row r="58" spans="1:13" x14ac:dyDescent="0.25">
      <c r="A58" s="2">
        <v>6288</v>
      </c>
      <c r="C58" t="s">
        <v>71</v>
      </c>
      <c r="D58" t="s">
        <v>447</v>
      </c>
      <c r="E58" t="s">
        <v>448</v>
      </c>
      <c r="F58" s="14">
        <v>2</v>
      </c>
      <c r="G58" t="s">
        <v>547</v>
      </c>
      <c r="K58">
        <v>0</v>
      </c>
      <c r="L58">
        <v>0</v>
      </c>
    </row>
    <row r="59" spans="1:13" x14ac:dyDescent="0.25">
      <c r="A59" s="2">
        <v>6304</v>
      </c>
      <c r="B59" s="27" t="s">
        <v>450</v>
      </c>
      <c r="C59" t="s">
        <v>71</v>
      </c>
      <c r="D59" t="s">
        <v>449</v>
      </c>
      <c r="G59" t="s">
        <v>558</v>
      </c>
      <c r="K59">
        <v>2</v>
      </c>
      <c r="L59">
        <v>0</v>
      </c>
      <c r="M59" t="s">
        <v>559</v>
      </c>
    </row>
    <row r="60" spans="1:13" x14ac:dyDescent="0.25">
      <c r="A60" s="2">
        <v>6304</v>
      </c>
      <c r="B60" s="27" t="s">
        <v>330</v>
      </c>
      <c r="C60" t="s">
        <v>71</v>
      </c>
      <c r="D60" t="s">
        <v>449</v>
      </c>
      <c r="G60" t="s">
        <v>558</v>
      </c>
      <c r="L60">
        <v>0</v>
      </c>
      <c r="M60" t="s">
        <v>559</v>
      </c>
    </row>
    <row r="61" spans="1:13" x14ac:dyDescent="0.25">
      <c r="A61" s="2">
        <v>6308</v>
      </c>
      <c r="C61" t="s">
        <v>71</v>
      </c>
      <c r="D61" t="s">
        <v>451</v>
      </c>
      <c r="G61" t="s">
        <v>558</v>
      </c>
      <c r="K61">
        <v>0</v>
      </c>
      <c r="L61">
        <v>0</v>
      </c>
    </row>
    <row r="62" spans="1:13" x14ac:dyDescent="0.25">
      <c r="A62" s="2">
        <v>6309</v>
      </c>
      <c r="C62" t="s">
        <v>71</v>
      </c>
      <c r="D62" t="s">
        <v>452</v>
      </c>
      <c r="F62" s="14">
        <v>2</v>
      </c>
      <c r="G62" t="s">
        <v>547</v>
      </c>
      <c r="K62">
        <v>1</v>
      </c>
      <c r="L62">
        <v>0</v>
      </c>
    </row>
    <row r="63" spans="1:13" x14ac:dyDescent="0.25">
      <c r="A63" s="2">
        <v>6312</v>
      </c>
      <c r="C63" t="s">
        <v>22</v>
      </c>
      <c r="D63" t="s">
        <v>458</v>
      </c>
      <c r="F63" s="14">
        <v>1</v>
      </c>
      <c r="G63" t="s">
        <v>459</v>
      </c>
    </row>
    <row r="64" spans="1:13" x14ac:dyDescent="0.25">
      <c r="A64" s="2">
        <v>6318</v>
      </c>
      <c r="C64" t="s">
        <v>71</v>
      </c>
      <c r="D64" t="s">
        <v>453</v>
      </c>
      <c r="F64" s="14">
        <v>2</v>
      </c>
      <c r="G64" t="s">
        <v>547</v>
      </c>
      <c r="K64">
        <v>0</v>
      </c>
      <c r="L64">
        <v>0</v>
      </c>
    </row>
    <row r="65" spans="1:13" x14ac:dyDescent="0.25">
      <c r="A65" s="2">
        <v>6320</v>
      </c>
      <c r="C65" t="s">
        <v>71</v>
      </c>
      <c r="D65" t="s">
        <v>454</v>
      </c>
      <c r="F65" s="14">
        <v>1</v>
      </c>
      <c r="G65" t="s">
        <v>343</v>
      </c>
      <c r="I65">
        <v>0</v>
      </c>
      <c r="J65">
        <v>4</v>
      </c>
      <c r="K65">
        <v>0</v>
      </c>
      <c r="L65">
        <v>0</v>
      </c>
    </row>
    <row r="66" spans="1:13" x14ac:dyDescent="0.25">
      <c r="A66" s="2">
        <v>6320</v>
      </c>
      <c r="C66" t="s">
        <v>71</v>
      </c>
      <c r="D66" t="s">
        <v>483</v>
      </c>
      <c r="F66" s="14">
        <v>1</v>
      </c>
      <c r="G66" t="s">
        <v>83</v>
      </c>
      <c r="K66">
        <v>0</v>
      </c>
      <c r="L66">
        <v>0</v>
      </c>
    </row>
    <row r="67" spans="1:13" x14ac:dyDescent="0.25">
      <c r="A67" s="2">
        <v>6324</v>
      </c>
      <c r="C67" t="s">
        <v>71</v>
      </c>
      <c r="D67" t="s">
        <v>453</v>
      </c>
      <c r="G67" t="s">
        <v>558</v>
      </c>
      <c r="K67">
        <v>0</v>
      </c>
      <c r="L67">
        <v>0</v>
      </c>
    </row>
    <row r="68" spans="1:13" x14ac:dyDescent="0.25">
      <c r="A68" s="2">
        <v>6326</v>
      </c>
      <c r="C68" t="s">
        <v>71</v>
      </c>
      <c r="D68" t="s">
        <v>455</v>
      </c>
      <c r="F68" s="14">
        <v>1</v>
      </c>
      <c r="G68" t="s">
        <v>343</v>
      </c>
      <c r="K68">
        <v>0</v>
      </c>
      <c r="L68">
        <v>0</v>
      </c>
    </row>
    <row r="69" spans="1:13" x14ac:dyDescent="0.25">
      <c r="A69" s="2">
        <v>6329</v>
      </c>
      <c r="C69" t="s">
        <v>71</v>
      </c>
      <c r="D69" t="s">
        <v>456</v>
      </c>
      <c r="F69" s="14">
        <v>2</v>
      </c>
      <c r="G69" t="s">
        <v>547</v>
      </c>
      <c r="K69">
        <v>0</v>
      </c>
      <c r="L69">
        <v>0</v>
      </c>
    </row>
    <row r="70" spans="1:13" x14ac:dyDescent="0.25">
      <c r="A70" s="2">
        <v>6330</v>
      </c>
      <c r="C70" t="s">
        <v>71</v>
      </c>
      <c r="D70" t="s">
        <v>526</v>
      </c>
      <c r="G70" t="s">
        <v>558</v>
      </c>
      <c r="L70">
        <v>0</v>
      </c>
      <c r="M70" t="s">
        <v>560</v>
      </c>
    </row>
    <row r="71" spans="1:13" x14ac:dyDescent="0.25">
      <c r="A71" s="2">
        <v>6330</v>
      </c>
      <c r="C71" t="s">
        <v>71</v>
      </c>
      <c r="D71" t="s">
        <v>457</v>
      </c>
      <c r="F71" s="14">
        <v>3</v>
      </c>
      <c r="G71" t="s">
        <v>547</v>
      </c>
      <c r="K71">
        <v>0</v>
      </c>
      <c r="L71">
        <v>0</v>
      </c>
    </row>
    <row r="72" spans="1:13" x14ac:dyDescent="0.25">
      <c r="A72" s="2">
        <v>6331</v>
      </c>
      <c r="C72" t="s">
        <v>71</v>
      </c>
      <c r="D72" t="s">
        <v>460</v>
      </c>
      <c r="G72" t="s">
        <v>558</v>
      </c>
      <c r="K72">
        <v>0</v>
      </c>
      <c r="L72">
        <v>0</v>
      </c>
    </row>
    <row r="73" spans="1:13" x14ac:dyDescent="0.25">
      <c r="A73" s="2">
        <v>6332</v>
      </c>
      <c r="C73" t="s">
        <v>71</v>
      </c>
      <c r="D73" t="s">
        <v>460</v>
      </c>
      <c r="G73" t="s">
        <v>558</v>
      </c>
      <c r="K73">
        <v>0</v>
      </c>
      <c r="L73">
        <v>0</v>
      </c>
    </row>
    <row r="74" spans="1:13" x14ac:dyDescent="0.25">
      <c r="A74" s="2">
        <v>6333</v>
      </c>
      <c r="B74" s="27" t="s">
        <v>75</v>
      </c>
      <c r="C74" t="s">
        <v>71</v>
      </c>
      <c r="D74" t="s">
        <v>565</v>
      </c>
      <c r="G74" t="s">
        <v>547</v>
      </c>
      <c r="K74">
        <v>0</v>
      </c>
      <c r="L74">
        <v>0</v>
      </c>
    </row>
    <row r="75" spans="1:13" x14ac:dyDescent="0.25">
      <c r="A75" s="2">
        <v>6334</v>
      </c>
      <c r="C75" t="s">
        <v>126</v>
      </c>
      <c r="D75" s="15" t="s">
        <v>126</v>
      </c>
      <c r="E75" s="15" t="s">
        <v>567</v>
      </c>
      <c r="F75" s="14">
        <v>2</v>
      </c>
      <c r="G75" t="s">
        <v>568</v>
      </c>
      <c r="H75">
        <v>0</v>
      </c>
      <c r="K75">
        <v>1</v>
      </c>
      <c r="L75">
        <v>0</v>
      </c>
      <c r="M75" s="15" t="s">
        <v>569</v>
      </c>
    </row>
    <row r="76" spans="1:13" x14ac:dyDescent="0.25">
      <c r="A76" s="2">
        <v>6340</v>
      </c>
      <c r="C76" t="s">
        <v>71</v>
      </c>
      <c r="D76" t="s">
        <v>71</v>
      </c>
      <c r="E76" t="s">
        <v>566</v>
      </c>
      <c r="G76" t="s">
        <v>558</v>
      </c>
      <c r="K76">
        <v>0</v>
      </c>
      <c r="L76">
        <v>0</v>
      </c>
      <c r="M76" t="s">
        <v>461</v>
      </c>
    </row>
    <row r="77" spans="1:13" x14ac:dyDescent="0.25">
      <c r="A77" s="2">
        <v>6341</v>
      </c>
      <c r="C77" t="s">
        <v>46</v>
      </c>
      <c r="D77" t="s">
        <v>46</v>
      </c>
      <c r="G77" t="s">
        <v>558</v>
      </c>
      <c r="K77">
        <v>0</v>
      </c>
      <c r="L77">
        <v>0</v>
      </c>
    </row>
    <row r="78" spans="1:13" x14ac:dyDescent="0.25">
      <c r="A78" s="2">
        <v>6341</v>
      </c>
      <c r="C78" t="s">
        <v>71</v>
      </c>
      <c r="D78" t="s">
        <v>71</v>
      </c>
      <c r="G78" t="s">
        <v>558</v>
      </c>
      <c r="L78">
        <v>0</v>
      </c>
      <c r="M78" t="s">
        <v>462</v>
      </c>
    </row>
    <row r="79" spans="1:13" x14ac:dyDescent="0.25">
      <c r="A79" s="2">
        <v>6342</v>
      </c>
      <c r="C79" t="s">
        <v>71</v>
      </c>
      <c r="D79" t="s">
        <v>463</v>
      </c>
      <c r="G79" t="s">
        <v>547</v>
      </c>
      <c r="I79">
        <v>0</v>
      </c>
      <c r="J79">
        <v>2</v>
      </c>
      <c r="K79">
        <v>0</v>
      </c>
      <c r="L79">
        <v>0</v>
      </c>
    </row>
    <row r="80" spans="1:13" x14ac:dyDescent="0.25">
      <c r="A80" s="2">
        <v>6347</v>
      </c>
      <c r="C80" t="s">
        <v>46</v>
      </c>
      <c r="D80" t="s">
        <v>467</v>
      </c>
      <c r="G80" t="s">
        <v>558</v>
      </c>
      <c r="K80">
        <v>0</v>
      </c>
      <c r="L80">
        <v>0</v>
      </c>
    </row>
    <row r="81" spans="1:13" x14ac:dyDescent="0.25">
      <c r="A81" s="2">
        <v>6355</v>
      </c>
      <c r="C81" t="s">
        <v>71</v>
      </c>
      <c r="D81" t="s">
        <v>464</v>
      </c>
      <c r="E81" t="s">
        <v>465</v>
      </c>
      <c r="F81" s="14">
        <v>20</v>
      </c>
      <c r="G81" t="s">
        <v>547</v>
      </c>
      <c r="K81">
        <v>1</v>
      </c>
      <c r="L81">
        <v>0</v>
      </c>
    </row>
    <row r="82" spans="1:13" x14ac:dyDescent="0.25">
      <c r="A82" s="2">
        <v>6355</v>
      </c>
      <c r="C82" t="s">
        <v>71</v>
      </c>
      <c r="D82" t="s">
        <v>466</v>
      </c>
      <c r="F82" s="14">
        <v>2</v>
      </c>
      <c r="G82" t="s">
        <v>547</v>
      </c>
      <c r="K82">
        <v>0</v>
      </c>
      <c r="L82">
        <v>0</v>
      </c>
    </row>
    <row r="83" spans="1:13" x14ac:dyDescent="0.25">
      <c r="A83" s="2">
        <v>6361</v>
      </c>
      <c r="C83" t="s">
        <v>71</v>
      </c>
      <c r="D83" t="s">
        <v>473</v>
      </c>
      <c r="F83" s="14">
        <v>3</v>
      </c>
      <c r="G83" t="s">
        <v>547</v>
      </c>
      <c r="K83">
        <v>0</v>
      </c>
      <c r="L83">
        <v>0</v>
      </c>
    </row>
    <row r="84" spans="1:13" x14ac:dyDescent="0.25">
      <c r="A84" s="2">
        <v>6362</v>
      </c>
      <c r="C84" t="s">
        <v>71</v>
      </c>
      <c r="D84" t="s">
        <v>71</v>
      </c>
      <c r="F84" s="14">
        <v>10</v>
      </c>
      <c r="G84" t="s">
        <v>547</v>
      </c>
      <c r="I84">
        <v>0</v>
      </c>
      <c r="J84">
        <v>0</v>
      </c>
      <c r="L84">
        <v>0</v>
      </c>
      <c r="M84" t="s">
        <v>468</v>
      </c>
    </row>
    <row r="85" spans="1:13" x14ac:dyDescent="0.25">
      <c r="A85" s="2">
        <v>6362</v>
      </c>
      <c r="C85" t="s">
        <v>71</v>
      </c>
      <c r="D85" t="s">
        <v>474</v>
      </c>
      <c r="F85" s="14">
        <v>10</v>
      </c>
      <c r="G85" t="s">
        <v>83</v>
      </c>
      <c r="I85">
        <v>2</v>
      </c>
      <c r="J85">
        <v>15</v>
      </c>
      <c r="L85">
        <v>1</v>
      </c>
      <c r="M85" t="s">
        <v>570</v>
      </c>
    </row>
    <row r="86" spans="1:13" x14ac:dyDescent="0.25">
      <c r="A86" s="2">
        <v>6363</v>
      </c>
      <c r="C86" t="s">
        <v>71</v>
      </c>
      <c r="D86" t="s">
        <v>571</v>
      </c>
      <c r="G86" t="s">
        <v>547</v>
      </c>
      <c r="K86">
        <v>0</v>
      </c>
      <c r="L86">
        <v>0</v>
      </c>
    </row>
    <row r="87" spans="1:13" x14ac:dyDescent="0.25">
      <c r="A87" s="2">
        <v>6363</v>
      </c>
      <c r="C87" t="s">
        <v>46</v>
      </c>
      <c r="D87" t="s">
        <v>584</v>
      </c>
      <c r="G87" t="s">
        <v>547</v>
      </c>
      <c r="K87">
        <v>0</v>
      </c>
      <c r="L87">
        <v>0</v>
      </c>
    </row>
    <row r="88" spans="1:13" x14ac:dyDescent="0.25">
      <c r="A88" s="2">
        <v>6366</v>
      </c>
      <c r="C88" t="s">
        <v>71</v>
      </c>
      <c r="D88" t="s">
        <v>572</v>
      </c>
      <c r="F88" s="14" t="s">
        <v>469</v>
      </c>
      <c r="G88" t="s">
        <v>83</v>
      </c>
      <c r="K88">
        <v>1</v>
      </c>
      <c r="L88">
        <v>0</v>
      </c>
      <c r="M88" s="18" t="s">
        <v>573</v>
      </c>
    </row>
    <row r="89" spans="1:13" x14ac:dyDescent="0.25">
      <c r="A89" s="2">
        <v>6367</v>
      </c>
      <c r="C89" t="s">
        <v>71</v>
      </c>
      <c r="D89" t="s">
        <v>470</v>
      </c>
      <c r="G89" t="s">
        <v>547</v>
      </c>
      <c r="K89">
        <v>0</v>
      </c>
      <c r="L89">
        <v>0</v>
      </c>
    </row>
    <row r="90" spans="1:13" x14ac:dyDescent="0.25">
      <c r="A90" s="2">
        <v>6372</v>
      </c>
      <c r="C90" t="s">
        <v>126</v>
      </c>
      <c r="D90" t="s">
        <v>126</v>
      </c>
      <c r="F90" s="14" t="s">
        <v>476</v>
      </c>
      <c r="G90" t="s">
        <v>547</v>
      </c>
      <c r="I90">
        <v>1</v>
      </c>
      <c r="K90">
        <v>1</v>
      </c>
      <c r="L90">
        <v>0</v>
      </c>
      <c r="M90" t="s">
        <v>586</v>
      </c>
    </row>
    <row r="91" spans="1:13" x14ac:dyDescent="0.25">
      <c r="A91" s="2">
        <v>6378</v>
      </c>
      <c r="C91" t="s">
        <v>46</v>
      </c>
      <c r="D91" s="15" t="s">
        <v>553</v>
      </c>
      <c r="F91" s="14">
        <v>2</v>
      </c>
      <c r="G91" t="s">
        <v>547</v>
      </c>
      <c r="K91">
        <v>0</v>
      </c>
      <c r="L91">
        <v>0</v>
      </c>
      <c r="M91" s="15" t="s">
        <v>585</v>
      </c>
    </row>
    <row r="92" spans="1:13" x14ac:dyDescent="0.25">
      <c r="A92" s="2">
        <v>6379</v>
      </c>
      <c r="C92" t="s">
        <v>46</v>
      </c>
      <c r="D92" t="s">
        <v>475</v>
      </c>
      <c r="F92" s="14">
        <v>1</v>
      </c>
      <c r="G92" t="s">
        <v>563</v>
      </c>
      <c r="K92">
        <v>0</v>
      </c>
      <c r="L92">
        <v>0</v>
      </c>
    </row>
    <row r="93" spans="1:13" x14ac:dyDescent="0.25">
      <c r="A93" s="2">
        <v>6379</v>
      </c>
      <c r="C93" t="s">
        <v>153</v>
      </c>
      <c r="G93" t="s">
        <v>558</v>
      </c>
      <c r="K93">
        <v>0</v>
      </c>
      <c r="L93">
        <v>0</v>
      </c>
      <c r="M93" t="s">
        <v>579</v>
      </c>
    </row>
    <row r="94" spans="1:13" x14ac:dyDescent="0.25">
      <c r="A94" s="2">
        <v>6380</v>
      </c>
      <c r="B94" s="27">
        <v>0</v>
      </c>
      <c r="C94" t="s">
        <v>153</v>
      </c>
      <c r="F94" s="14">
        <v>1</v>
      </c>
      <c r="G94" t="s">
        <v>343</v>
      </c>
      <c r="K94">
        <v>0</v>
      </c>
      <c r="L94">
        <v>0</v>
      </c>
      <c r="M94" t="s">
        <v>580</v>
      </c>
    </row>
    <row r="95" spans="1:13" x14ac:dyDescent="0.25">
      <c r="A95" s="2">
        <v>6380</v>
      </c>
      <c r="C95" t="s">
        <v>153</v>
      </c>
      <c r="D95" t="s">
        <v>153</v>
      </c>
      <c r="E95" t="s">
        <v>581</v>
      </c>
      <c r="G95" t="s">
        <v>582</v>
      </c>
      <c r="K95">
        <v>1</v>
      </c>
      <c r="L95">
        <v>0</v>
      </c>
      <c r="M95" t="s">
        <v>583</v>
      </c>
    </row>
    <row r="96" spans="1:13" x14ac:dyDescent="0.25">
      <c r="A96" s="2">
        <v>6381</v>
      </c>
      <c r="C96" t="s">
        <v>71</v>
      </c>
      <c r="D96" t="s">
        <v>472</v>
      </c>
      <c r="E96" t="s">
        <v>574</v>
      </c>
      <c r="F96" s="14">
        <v>1</v>
      </c>
      <c r="G96" t="s">
        <v>343</v>
      </c>
      <c r="K96">
        <v>0</v>
      </c>
      <c r="L96">
        <v>0</v>
      </c>
      <c r="M96" t="s">
        <v>575</v>
      </c>
    </row>
    <row r="97" spans="1:13" x14ac:dyDescent="0.25">
      <c r="A97" s="2">
        <v>6382</v>
      </c>
      <c r="C97" t="s">
        <v>71</v>
      </c>
      <c r="D97" t="s">
        <v>576</v>
      </c>
      <c r="F97" s="14">
        <v>2</v>
      </c>
      <c r="G97" t="s">
        <v>547</v>
      </c>
      <c r="K97">
        <v>1</v>
      </c>
      <c r="L97">
        <v>0</v>
      </c>
      <c r="M97" t="s">
        <v>577</v>
      </c>
    </row>
    <row r="98" spans="1:13" x14ac:dyDescent="0.25">
      <c r="A98" s="2">
        <v>6387</v>
      </c>
      <c r="C98" t="s">
        <v>71</v>
      </c>
      <c r="D98" t="s">
        <v>576</v>
      </c>
      <c r="F98" s="14">
        <v>2</v>
      </c>
      <c r="G98" t="s">
        <v>83</v>
      </c>
      <c r="K98">
        <v>0</v>
      </c>
      <c r="L98">
        <v>0</v>
      </c>
    </row>
    <row r="99" spans="1:13" x14ac:dyDescent="0.25">
      <c r="A99" s="2">
        <v>6390</v>
      </c>
      <c r="C99" t="s">
        <v>71</v>
      </c>
      <c r="D99" t="s">
        <v>445</v>
      </c>
      <c r="G99" t="s">
        <v>558</v>
      </c>
      <c r="K99">
        <v>0</v>
      </c>
      <c r="L99">
        <v>0</v>
      </c>
    </row>
    <row r="100" spans="1:13" x14ac:dyDescent="0.25">
      <c r="A100" s="2">
        <v>6391</v>
      </c>
      <c r="C100" t="s">
        <v>71</v>
      </c>
      <c r="D100" t="s">
        <v>471</v>
      </c>
      <c r="F100" s="14" t="s">
        <v>469</v>
      </c>
      <c r="G100" t="s">
        <v>83</v>
      </c>
      <c r="I100">
        <v>0</v>
      </c>
      <c r="J100">
        <v>2</v>
      </c>
      <c r="K100">
        <v>0</v>
      </c>
      <c r="L100">
        <v>0</v>
      </c>
    </row>
    <row r="101" spans="1:13" x14ac:dyDescent="0.25">
      <c r="A101" s="2">
        <v>6391</v>
      </c>
      <c r="C101" t="s">
        <v>71</v>
      </c>
      <c r="D101" t="s">
        <v>578</v>
      </c>
      <c r="G101" t="s">
        <v>547</v>
      </c>
      <c r="K101">
        <v>0</v>
      </c>
      <c r="L101">
        <v>0</v>
      </c>
    </row>
    <row r="102" spans="1:13" x14ac:dyDescent="0.25">
      <c r="A102" s="2"/>
    </row>
    <row r="104" spans="1:13" x14ac:dyDescent="0.25">
      <c r="A104" s="2">
        <v>6392</v>
      </c>
      <c r="C104" t="s">
        <v>71</v>
      </c>
      <c r="D104" t="s">
        <v>477</v>
      </c>
      <c r="E104" t="s">
        <v>441</v>
      </c>
      <c r="F104" s="14">
        <v>5</v>
      </c>
      <c r="G104" t="s">
        <v>547</v>
      </c>
      <c r="K104">
        <v>0</v>
      </c>
      <c r="L104">
        <v>0</v>
      </c>
      <c r="M104" t="s">
        <v>478</v>
      </c>
    </row>
    <row r="105" spans="1:13" x14ac:dyDescent="0.25">
      <c r="A105" s="2">
        <v>6401</v>
      </c>
      <c r="C105" t="s">
        <v>71</v>
      </c>
      <c r="D105" t="s">
        <v>475</v>
      </c>
      <c r="F105" s="14">
        <v>3</v>
      </c>
      <c r="G105" t="s">
        <v>547</v>
      </c>
      <c r="K105">
        <v>3</v>
      </c>
      <c r="L105">
        <v>1</v>
      </c>
      <c r="M105" t="s">
        <v>479</v>
      </c>
    </row>
    <row r="106" spans="1:13" x14ac:dyDescent="0.25">
      <c r="A106" s="2">
        <v>6404</v>
      </c>
      <c r="C106" t="s">
        <v>71</v>
      </c>
      <c r="D106" t="s">
        <v>480</v>
      </c>
      <c r="G106" t="s">
        <v>558</v>
      </c>
      <c r="K106">
        <v>3</v>
      </c>
      <c r="L106">
        <v>1</v>
      </c>
      <c r="M106" t="s">
        <v>587</v>
      </c>
    </row>
    <row r="107" spans="1:13" x14ac:dyDescent="0.25">
      <c r="A107" s="2">
        <v>6407</v>
      </c>
      <c r="C107" t="s">
        <v>126</v>
      </c>
      <c r="D107" t="s">
        <v>591</v>
      </c>
      <c r="F107" s="14">
        <v>12</v>
      </c>
      <c r="G107" t="s">
        <v>592</v>
      </c>
      <c r="K107">
        <v>2</v>
      </c>
      <c r="L107">
        <v>0</v>
      </c>
      <c r="M107" t="s">
        <v>593</v>
      </c>
    </row>
    <row r="108" spans="1:13" x14ac:dyDescent="0.25">
      <c r="A108" s="2">
        <v>6408</v>
      </c>
      <c r="C108" t="s">
        <v>71</v>
      </c>
      <c r="D108" s="15" t="s">
        <v>588</v>
      </c>
      <c r="F108" s="14">
        <v>1</v>
      </c>
      <c r="G108" t="s">
        <v>563</v>
      </c>
      <c r="K108">
        <v>3</v>
      </c>
      <c r="L108">
        <v>0</v>
      </c>
    </row>
    <row r="109" spans="1:13" x14ac:dyDescent="0.25">
      <c r="A109" s="2">
        <v>6409</v>
      </c>
      <c r="C109" t="s">
        <v>153</v>
      </c>
      <c r="D109" t="s">
        <v>590</v>
      </c>
      <c r="F109" s="14">
        <v>2</v>
      </c>
      <c r="G109" t="s">
        <v>547</v>
      </c>
      <c r="K109">
        <v>0</v>
      </c>
      <c r="L109">
        <v>0</v>
      </c>
    </row>
    <row r="110" spans="1:13" x14ac:dyDescent="0.25">
      <c r="A110" s="2">
        <v>6413</v>
      </c>
      <c r="C110" t="s">
        <v>71</v>
      </c>
      <c r="D110" t="s">
        <v>481</v>
      </c>
      <c r="F110" s="14">
        <v>1</v>
      </c>
      <c r="G110" t="s">
        <v>343</v>
      </c>
      <c r="K110">
        <v>0</v>
      </c>
      <c r="L110">
        <v>0</v>
      </c>
    </row>
    <row r="111" spans="1:13" x14ac:dyDescent="0.25">
      <c r="A111" s="2">
        <v>6416</v>
      </c>
      <c r="C111" t="s">
        <v>46</v>
      </c>
      <c r="D111" t="s">
        <v>341</v>
      </c>
      <c r="G111" t="s">
        <v>558</v>
      </c>
      <c r="K111">
        <v>0</v>
      </c>
      <c r="L111">
        <v>0</v>
      </c>
    </row>
    <row r="112" spans="1:13" x14ac:dyDescent="0.25">
      <c r="A112" s="2">
        <v>6418</v>
      </c>
      <c r="C112" t="s">
        <v>71</v>
      </c>
      <c r="D112" t="s">
        <v>589</v>
      </c>
      <c r="G112" t="s">
        <v>558</v>
      </c>
      <c r="K112">
        <v>0</v>
      </c>
      <c r="L112">
        <v>0</v>
      </c>
    </row>
    <row r="113" spans="1:13" x14ac:dyDescent="0.25">
      <c r="A113" s="2">
        <v>6419</v>
      </c>
      <c r="C113" t="s">
        <v>71</v>
      </c>
      <c r="D113" t="s">
        <v>482</v>
      </c>
      <c r="G113" t="s">
        <v>558</v>
      </c>
      <c r="K113">
        <v>0</v>
      </c>
      <c r="L113">
        <v>0</v>
      </c>
    </row>
    <row r="114" spans="1:13" x14ac:dyDescent="0.25">
      <c r="A114" s="2">
        <v>6420</v>
      </c>
      <c r="C114" t="s">
        <v>153</v>
      </c>
      <c r="D114" t="s">
        <v>590</v>
      </c>
      <c r="F114" s="14">
        <v>2</v>
      </c>
      <c r="G114" t="s">
        <v>547</v>
      </c>
      <c r="K114">
        <v>1</v>
      </c>
      <c r="L114">
        <v>0</v>
      </c>
    </row>
    <row r="115" spans="1:13" x14ac:dyDescent="0.25">
      <c r="A115" s="2">
        <v>6421</v>
      </c>
      <c r="C115" t="s">
        <v>71</v>
      </c>
      <c r="D115" t="s">
        <v>484</v>
      </c>
      <c r="F115" s="14">
        <v>3</v>
      </c>
      <c r="G115" t="s">
        <v>547</v>
      </c>
      <c r="K115">
        <v>0</v>
      </c>
      <c r="L115">
        <v>0</v>
      </c>
    </row>
    <row r="116" spans="1:13" x14ac:dyDescent="0.25">
      <c r="A116" s="2">
        <v>6422</v>
      </c>
      <c r="C116" t="s">
        <v>71</v>
      </c>
      <c r="D116" t="s">
        <v>484</v>
      </c>
      <c r="G116" t="s">
        <v>558</v>
      </c>
      <c r="K116">
        <v>0</v>
      </c>
      <c r="L116">
        <v>0</v>
      </c>
    </row>
    <row r="118" spans="1:13" x14ac:dyDescent="0.25">
      <c r="A118" s="2">
        <v>6426</v>
      </c>
      <c r="C118" t="s">
        <v>71</v>
      </c>
      <c r="D118" t="s">
        <v>594</v>
      </c>
      <c r="G118" t="s">
        <v>83</v>
      </c>
      <c r="K118">
        <v>1</v>
      </c>
      <c r="L118">
        <v>0</v>
      </c>
      <c r="M118" t="s">
        <v>595</v>
      </c>
    </row>
    <row r="119" spans="1:13" x14ac:dyDescent="0.25">
      <c r="A119" s="2">
        <v>6426</v>
      </c>
      <c r="B119" s="27">
        <v>0.97916666666666663</v>
      </c>
      <c r="C119" t="s">
        <v>46</v>
      </c>
      <c r="D119" t="s">
        <v>46</v>
      </c>
      <c r="E119" t="s">
        <v>495</v>
      </c>
      <c r="F119" s="14">
        <v>36</v>
      </c>
      <c r="G119" t="s">
        <v>547</v>
      </c>
      <c r="H119">
        <v>80</v>
      </c>
      <c r="I119">
        <v>2</v>
      </c>
      <c r="J119">
        <v>16</v>
      </c>
      <c r="K119">
        <v>0</v>
      </c>
      <c r="L119">
        <v>0</v>
      </c>
      <c r="M119" t="s">
        <v>603</v>
      </c>
    </row>
    <row r="120" spans="1:13" x14ac:dyDescent="0.25">
      <c r="A120" s="2">
        <v>6428</v>
      </c>
      <c r="C120" t="s">
        <v>126</v>
      </c>
      <c r="F120" s="14">
        <v>2</v>
      </c>
      <c r="G120" t="s">
        <v>547</v>
      </c>
      <c r="K120">
        <v>1</v>
      </c>
      <c r="L120">
        <v>0</v>
      </c>
      <c r="M120" t="s">
        <v>606</v>
      </c>
    </row>
    <row r="121" spans="1:13" x14ac:dyDescent="0.25">
      <c r="A121" s="2">
        <v>6428</v>
      </c>
      <c r="C121" t="s">
        <v>46</v>
      </c>
      <c r="F121" s="14">
        <v>3</v>
      </c>
      <c r="G121" t="s">
        <v>547</v>
      </c>
      <c r="K121">
        <v>4</v>
      </c>
      <c r="L121">
        <v>0</v>
      </c>
    </row>
    <row r="122" spans="1:13" x14ac:dyDescent="0.25">
      <c r="A122" s="2">
        <v>6430</v>
      </c>
      <c r="C122" t="s">
        <v>153</v>
      </c>
      <c r="F122" s="14">
        <v>2</v>
      </c>
      <c r="G122" t="s">
        <v>547</v>
      </c>
      <c r="K122">
        <v>2</v>
      </c>
      <c r="L122">
        <v>0</v>
      </c>
    </row>
    <row r="123" spans="1:13" x14ac:dyDescent="0.25">
      <c r="A123" s="2">
        <v>6431</v>
      </c>
      <c r="C123" t="s">
        <v>46</v>
      </c>
      <c r="D123" t="s">
        <v>46</v>
      </c>
      <c r="E123" t="s">
        <v>492</v>
      </c>
      <c r="F123" s="21" t="s">
        <v>605</v>
      </c>
      <c r="G123" t="s">
        <v>79</v>
      </c>
      <c r="H123">
        <v>90</v>
      </c>
      <c r="I123">
        <v>0</v>
      </c>
      <c r="J123">
        <v>1</v>
      </c>
      <c r="K123">
        <v>2</v>
      </c>
      <c r="L123">
        <v>0</v>
      </c>
      <c r="M123" s="20" t="s">
        <v>604</v>
      </c>
    </row>
    <row r="124" spans="1:13" x14ac:dyDescent="0.25">
      <c r="A124" s="2">
        <v>6431</v>
      </c>
      <c r="C124" t="s">
        <v>46</v>
      </c>
      <c r="D124" t="s">
        <v>46</v>
      </c>
      <c r="F124" s="14">
        <v>3</v>
      </c>
      <c r="G124" t="s">
        <v>547</v>
      </c>
      <c r="H124">
        <v>6</v>
      </c>
      <c r="K124">
        <v>0</v>
      </c>
      <c r="L124">
        <v>0</v>
      </c>
    </row>
    <row r="125" spans="1:13" x14ac:dyDescent="0.25">
      <c r="A125" s="2">
        <v>6431</v>
      </c>
      <c r="C125" t="s">
        <v>71</v>
      </c>
      <c r="D125" t="s">
        <v>596</v>
      </c>
      <c r="G125" t="s">
        <v>597</v>
      </c>
      <c r="K125">
        <v>1</v>
      </c>
      <c r="L125">
        <v>0</v>
      </c>
    </row>
    <row r="126" spans="1:13" x14ac:dyDescent="0.25">
      <c r="A126" s="2">
        <v>6431</v>
      </c>
      <c r="C126" t="s">
        <v>71</v>
      </c>
      <c r="D126" t="s">
        <v>485</v>
      </c>
      <c r="F126" s="14">
        <v>2</v>
      </c>
      <c r="G126" t="s">
        <v>486</v>
      </c>
      <c r="I126">
        <v>1</v>
      </c>
      <c r="K126">
        <v>0</v>
      </c>
      <c r="L126">
        <v>0</v>
      </c>
    </row>
    <row r="127" spans="1:13" x14ac:dyDescent="0.25">
      <c r="A127" s="2">
        <v>6433</v>
      </c>
      <c r="C127" t="s">
        <v>126</v>
      </c>
      <c r="D127" t="s">
        <v>591</v>
      </c>
      <c r="F127" s="14">
        <v>2</v>
      </c>
      <c r="G127" t="s">
        <v>486</v>
      </c>
      <c r="K127">
        <v>1</v>
      </c>
      <c r="L127">
        <v>0</v>
      </c>
      <c r="M127" t="s">
        <v>607</v>
      </c>
    </row>
    <row r="128" spans="1:13" x14ac:dyDescent="0.25">
      <c r="A128" s="2">
        <v>6434</v>
      </c>
      <c r="C128" t="s">
        <v>71</v>
      </c>
      <c r="D128" t="s">
        <v>487</v>
      </c>
      <c r="G128" t="s">
        <v>558</v>
      </c>
      <c r="K128">
        <v>0</v>
      </c>
      <c r="L128">
        <v>0</v>
      </c>
      <c r="M128" t="s">
        <v>488</v>
      </c>
    </row>
    <row r="129" spans="1:13" x14ac:dyDescent="0.25">
      <c r="A129" s="2">
        <v>6436</v>
      </c>
      <c r="C129" t="s">
        <v>126</v>
      </c>
      <c r="D129" t="s">
        <v>591</v>
      </c>
      <c r="F129" s="14">
        <v>2</v>
      </c>
      <c r="G129" t="s">
        <v>608</v>
      </c>
      <c r="K129">
        <v>1</v>
      </c>
      <c r="L129">
        <v>0</v>
      </c>
    </row>
    <row r="130" spans="1:13" x14ac:dyDescent="0.25">
      <c r="A130" s="2">
        <v>6436</v>
      </c>
      <c r="C130" t="s">
        <v>153</v>
      </c>
      <c r="D130" t="s">
        <v>153</v>
      </c>
      <c r="E130" t="s">
        <v>441</v>
      </c>
      <c r="F130" s="14">
        <v>7</v>
      </c>
      <c r="G130" t="s">
        <v>547</v>
      </c>
      <c r="I130">
        <v>1</v>
      </c>
      <c r="K130">
        <v>1</v>
      </c>
      <c r="L130">
        <v>0</v>
      </c>
    </row>
    <row r="131" spans="1:13" x14ac:dyDescent="0.25">
      <c r="A131" s="2">
        <v>6437</v>
      </c>
      <c r="C131" t="s">
        <v>71</v>
      </c>
      <c r="D131" t="s">
        <v>489</v>
      </c>
      <c r="F131" s="14">
        <v>4</v>
      </c>
      <c r="G131" t="s">
        <v>486</v>
      </c>
      <c r="K131">
        <v>0</v>
      </c>
      <c r="L131">
        <v>0</v>
      </c>
    </row>
    <row r="132" spans="1:13" x14ac:dyDescent="0.25">
      <c r="A132" s="2">
        <v>6439</v>
      </c>
      <c r="C132" t="s">
        <v>126</v>
      </c>
      <c r="D132" t="s">
        <v>591</v>
      </c>
      <c r="F132" s="14">
        <v>2</v>
      </c>
      <c r="G132" t="s">
        <v>486</v>
      </c>
      <c r="K132">
        <v>2</v>
      </c>
      <c r="L132">
        <v>0</v>
      </c>
      <c r="M132" t="s">
        <v>496</v>
      </c>
    </row>
    <row r="133" spans="1:13" x14ac:dyDescent="0.25">
      <c r="A133" s="2">
        <v>6440</v>
      </c>
      <c r="C133" t="s">
        <v>126</v>
      </c>
      <c r="D133" t="s">
        <v>591</v>
      </c>
      <c r="F133" s="14">
        <v>2</v>
      </c>
      <c r="G133" t="s">
        <v>486</v>
      </c>
      <c r="L133">
        <v>0</v>
      </c>
      <c r="M133" t="s">
        <v>609</v>
      </c>
    </row>
    <row r="134" spans="1:13" x14ac:dyDescent="0.25">
      <c r="A134" s="2">
        <v>6440</v>
      </c>
      <c r="C134" t="s">
        <v>153</v>
      </c>
      <c r="D134" t="s">
        <v>590</v>
      </c>
      <c r="F134" s="14">
        <v>2</v>
      </c>
      <c r="G134" t="s">
        <v>547</v>
      </c>
      <c r="K134">
        <v>1</v>
      </c>
      <c r="L134">
        <v>0</v>
      </c>
    </row>
    <row r="135" spans="1:13" x14ac:dyDescent="0.25">
      <c r="A135" s="2">
        <v>6441</v>
      </c>
      <c r="B135" s="27" t="s">
        <v>75</v>
      </c>
      <c r="C135" t="s">
        <v>153</v>
      </c>
      <c r="D135" t="s">
        <v>590</v>
      </c>
      <c r="F135" s="14">
        <v>1</v>
      </c>
      <c r="G135" t="s">
        <v>343</v>
      </c>
      <c r="K135">
        <v>0</v>
      </c>
      <c r="L135">
        <v>0</v>
      </c>
    </row>
    <row r="136" spans="1:13" x14ac:dyDescent="0.25">
      <c r="A136" s="2">
        <v>6441</v>
      </c>
      <c r="C136" t="s">
        <v>71</v>
      </c>
      <c r="D136" t="s">
        <v>576</v>
      </c>
      <c r="G136" t="s">
        <v>597</v>
      </c>
      <c r="K136">
        <v>3</v>
      </c>
      <c r="L136">
        <v>0</v>
      </c>
    </row>
    <row r="137" spans="1:13" x14ac:dyDescent="0.25">
      <c r="A137" s="2">
        <v>6443</v>
      </c>
      <c r="C137" t="s">
        <v>153</v>
      </c>
      <c r="D137" t="s">
        <v>590</v>
      </c>
      <c r="G137" t="s">
        <v>558</v>
      </c>
      <c r="K137">
        <v>1</v>
      </c>
      <c r="L137">
        <v>0</v>
      </c>
    </row>
    <row r="138" spans="1:13" x14ac:dyDescent="0.25">
      <c r="A138" s="2">
        <v>6445</v>
      </c>
      <c r="C138" t="s">
        <v>71</v>
      </c>
      <c r="D138" t="s">
        <v>576</v>
      </c>
      <c r="G138" t="s">
        <v>558</v>
      </c>
      <c r="K138">
        <v>3</v>
      </c>
      <c r="L138">
        <v>0</v>
      </c>
      <c r="M138" t="s">
        <v>488</v>
      </c>
    </row>
    <row r="139" spans="1:13" x14ac:dyDescent="0.25">
      <c r="A139" s="2">
        <v>6446</v>
      </c>
      <c r="C139" t="s">
        <v>126</v>
      </c>
      <c r="D139" t="s">
        <v>591</v>
      </c>
      <c r="F139" s="14">
        <v>2</v>
      </c>
      <c r="G139" t="s">
        <v>486</v>
      </c>
      <c r="K139">
        <v>1</v>
      </c>
      <c r="L139">
        <v>0</v>
      </c>
    </row>
    <row r="140" spans="1:13" x14ac:dyDescent="0.25">
      <c r="A140" s="2">
        <v>6447</v>
      </c>
      <c r="C140" t="s">
        <v>126</v>
      </c>
      <c r="D140" t="s">
        <v>591</v>
      </c>
      <c r="F140" s="14">
        <v>2</v>
      </c>
      <c r="G140" t="s">
        <v>486</v>
      </c>
      <c r="K140">
        <v>1</v>
      </c>
      <c r="L140">
        <v>0</v>
      </c>
    </row>
    <row r="141" spans="1:13" x14ac:dyDescent="0.25">
      <c r="A141" s="2">
        <v>6449</v>
      </c>
      <c r="C141" t="s">
        <v>126</v>
      </c>
      <c r="D141" t="s">
        <v>591</v>
      </c>
      <c r="F141" s="14">
        <v>2</v>
      </c>
      <c r="G141" t="s">
        <v>486</v>
      </c>
      <c r="K141">
        <v>2</v>
      </c>
      <c r="L141">
        <v>0</v>
      </c>
    </row>
    <row r="142" spans="1:13" x14ac:dyDescent="0.25">
      <c r="A142" s="2">
        <v>6450</v>
      </c>
      <c r="C142" t="s">
        <v>71</v>
      </c>
      <c r="D142" t="s">
        <v>599</v>
      </c>
      <c r="E142" t="s">
        <v>598</v>
      </c>
      <c r="F142" s="14">
        <v>6</v>
      </c>
      <c r="G142" t="s">
        <v>486</v>
      </c>
      <c r="K142">
        <v>2</v>
      </c>
      <c r="L142">
        <v>0</v>
      </c>
      <c r="M142" t="s">
        <v>600</v>
      </c>
    </row>
    <row r="143" spans="1:13" x14ac:dyDescent="0.25">
      <c r="A143" s="2">
        <v>6451</v>
      </c>
      <c r="C143" t="s">
        <v>71</v>
      </c>
      <c r="D143" t="s">
        <v>71</v>
      </c>
      <c r="E143" t="s">
        <v>492</v>
      </c>
      <c r="F143" s="14">
        <v>8</v>
      </c>
      <c r="G143" t="s">
        <v>486</v>
      </c>
      <c r="I143">
        <v>2</v>
      </c>
      <c r="K143">
        <v>1</v>
      </c>
      <c r="L143">
        <v>0</v>
      </c>
      <c r="M143" t="s">
        <v>601</v>
      </c>
    </row>
    <row r="144" spans="1:13" x14ac:dyDescent="0.25">
      <c r="A144" s="2">
        <v>6452</v>
      </c>
      <c r="C144" t="s">
        <v>71</v>
      </c>
      <c r="D144" t="s">
        <v>71</v>
      </c>
      <c r="E144" t="s">
        <v>492</v>
      </c>
      <c r="F144" s="14">
        <v>6</v>
      </c>
      <c r="G144" t="s">
        <v>486</v>
      </c>
      <c r="K144">
        <v>5</v>
      </c>
      <c r="L144">
        <v>0</v>
      </c>
      <c r="M144" t="s">
        <v>494</v>
      </c>
    </row>
    <row r="145" spans="1:13" x14ac:dyDescent="0.25">
      <c r="A145" s="2">
        <v>6452</v>
      </c>
      <c r="C145" t="s">
        <v>71</v>
      </c>
      <c r="D145" t="s">
        <v>490</v>
      </c>
      <c r="E145" t="s">
        <v>493</v>
      </c>
      <c r="G145" t="s">
        <v>558</v>
      </c>
      <c r="K145">
        <v>1</v>
      </c>
      <c r="M145" t="s">
        <v>602</v>
      </c>
    </row>
    <row r="146" spans="1:13" x14ac:dyDescent="0.25">
      <c r="A146" s="2">
        <v>6452</v>
      </c>
      <c r="C146" t="s">
        <v>126</v>
      </c>
      <c r="D146" s="15" t="s">
        <v>611</v>
      </c>
      <c r="F146" s="14">
        <v>2</v>
      </c>
      <c r="G146" t="s">
        <v>79</v>
      </c>
      <c r="K146">
        <v>0</v>
      </c>
      <c r="L146">
        <v>0</v>
      </c>
      <c r="M146" s="15" t="s">
        <v>610</v>
      </c>
    </row>
    <row r="149" spans="1:13" x14ac:dyDescent="0.25">
      <c r="A149" s="2">
        <v>6454</v>
      </c>
      <c r="C149" t="s">
        <v>71</v>
      </c>
      <c r="D149" t="s">
        <v>490</v>
      </c>
      <c r="E149" t="s">
        <v>492</v>
      </c>
      <c r="F149" s="14">
        <v>25</v>
      </c>
      <c r="G149" t="s">
        <v>547</v>
      </c>
      <c r="H149">
        <v>70</v>
      </c>
      <c r="K149">
        <v>14</v>
      </c>
      <c r="L149">
        <v>0</v>
      </c>
    </row>
    <row r="150" spans="1:13" x14ac:dyDescent="0.25">
      <c r="A150" s="2">
        <v>6454</v>
      </c>
      <c r="C150" t="s">
        <v>153</v>
      </c>
      <c r="E150" t="s">
        <v>622</v>
      </c>
      <c r="G150" t="s">
        <v>558</v>
      </c>
      <c r="K150">
        <v>1</v>
      </c>
      <c r="L150">
        <v>0</v>
      </c>
    </row>
    <row r="151" spans="1:13" x14ac:dyDescent="0.25">
      <c r="A151" s="2">
        <v>6455</v>
      </c>
      <c r="C151" t="s">
        <v>71</v>
      </c>
      <c r="D151" t="s">
        <v>576</v>
      </c>
      <c r="G151" t="s">
        <v>547</v>
      </c>
      <c r="K151">
        <v>8</v>
      </c>
      <c r="L151">
        <v>0</v>
      </c>
    </row>
    <row r="152" spans="1:13" x14ac:dyDescent="0.25">
      <c r="A152" s="2">
        <v>6455</v>
      </c>
      <c r="C152" t="s">
        <v>153</v>
      </c>
      <c r="D152" t="s">
        <v>153</v>
      </c>
      <c r="E152" t="s">
        <v>581</v>
      </c>
      <c r="F152" s="14">
        <v>3</v>
      </c>
      <c r="G152" t="s">
        <v>547</v>
      </c>
      <c r="K152">
        <v>1</v>
      </c>
      <c r="L152">
        <v>0</v>
      </c>
    </row>
    <row r="153" spans="1:13" x14ac:dyDescent="0.25">
      <c r="A153" s="2">
        <v>6456</v>
      </c>
      <c r="C153" t="s">
        <v>46</v>
      </c>
      <c r="D153" t="s">
        <v>499</v>
      </c>
      <c r="E153" t="s">
        <v>493</v>
      </c>
      <c r="F153" s="14">
        <v>24</v>
      </c>
      <c r="G153" t="s">
        <v>547</v>
      </c>
      <c r="K153">
        <v>0</v>
      </c>
      <c r="L153">
        <v>0</v>
      </c>
      <c r="M153" t="s">
        <v>623</v>
      </c>
    </row>
    <row r="154" spans="1:13" x14ac:dyDescent="0.25">
      <c r="A154" s="2">
        <v>6456</v>
      </c>
      <c r="C154" t="s">
        <v>71</v>
      </c>
      <c r="D154" t="s">
        <v>497</v>
      </c>
      <c r="E154" t="s">
        <v>493</v>
      </c>
      <c r="F154" s="14">
        <v>3</v>
      </c>
      <c r="G154" t="s">
        <v>547</v>
      </c>
      <c r="K154">
        <v>0</v>
      </c>
      <c r="L154">
        <v>0</v>
      </c>
      <c r="M154" t="s">
        <v>613</v>
      </c>
    </row>
    <row r="155" spans="1:13" x14ac:dyDescent="0.25">
      <c r="A155" s="2">
        <v>6457</v>
      </c>
      <c r="C155" t="s">
        <v>71</v>
      </c>
      <c r="D155" t="s">
        <v>71</v>
      </c>
      <c r="E155" t="s">
        <v>492</v>
      </c>
      <c r="F155" s="14">
        <v>3</v>
      </c>
      <c r="G155" t="s">
        <v>547</v>
      </c>
      <c r="K155">
        <v>2</v>
      </c>
      <c r="L155">
        <v>0</v>
      </c>
      <c r="M155" t="s">
        <v>612</v>
      </c>
    </row>
    <row r="156" spans="1:13" x14ac:dyDescent="0.25">
      <c r="A156" s="2">
        <v>6458</v>
      </c>
      <c r="C156" t="s">
        <v>46</v>
      </c>
      <c r="D156" t="s">
        <v>504</v>
      </c>
      <c r="E156" t="s">
        <v>624</v>
      </c>
      <c r="F156" s="22" t="s">
        <v>500</v>
      </c>
      <c r="G156" t="s">
        <v>547</v>
      </c>
      <c r="K156">
        <v>0</v>
      </c>
      <c r="L156">
        <v>0</v>
      </c>
      <c r="M156" t="s">
        <v>625</v>
      </c>
    </row>
    <row r="157" spans="1:13" x14ac:dyDescent="0.25">
      <c r="A157" s="2">
        <v>6458</v>
      </c>
      <c r="C157" t="s">
        <v>71</v>
      </c>
      <c r="D157" t="s">
        <v>576</v>
      </c>
      <c r="E157" t="s">
        <v>491</v>
      </c>
      <c r="F157" s="14">
        <v>2</v>
      </c>
      <c r="G157" t="s">
        <v>547</v>
      </c>
      <c r="K157">
        <v>0</v>
      </c>
      <c r="L157">
        <v>0</v>
      </c>
      <c r="M157" t="s">
        <v>614</v>
      </c>
    </row>
    <row r="158" spans="1:13" x14ac:dyDescent="0.25">
      <c r="A158" s="2">
        <v>6459</v>
      </c>
      <c r="C158" t="s">
        <v>71</v>
      </c>
      <c r="D158" t="s">
        <v>576</v>
      </c>
      <c r="E158" t="s">
        <v>491</v>
      </c>
      <c r="F158" s="14">
        <v>3</v>
      </c>
      <c r="G158" t="s">
        <v>547</v>
      </c>
      <c r="K158">
        <v>6</v>
      </c>
      <c r="L158">
        <v>0</v>
      </c>
    </row>
    <row r="159" spans="1:13" x14ac:dyDescent="0.25">
      <c r="A159" s="2">
        <v>6460</v>
      </c>
      <c r="C159" t="s">
        <v>71</v>
      </c>
      <c r="D159" t="s">
        <v>576</v>
      </c>
      <c r="G159" t="s">
        <v>558</v>
      </c>
      <c r="K159">
        <v>6</v>
      </c>
      <c r="L159">
        <v>0</v>
      </c>
    </row>
    <row r="160" spans="1:13" x14ac:dyDescent="0.25">
      <c r="A160" s="2">
        <v>6462</v>
      </c>
      <c r="C160" t="s">
        <v>71</v>
      </c>
      <c r="D160" t="s">
        <v>576</v>
      </c>
      <c r="E160" t="s">
        <v>491</v>
      </c>
      <c r="F160" s="14">
        <v>7</v>
      </c>
      <c r="G160" t="s">
        <v>547</v>
      </c>
      <c r="H160">
        <v>27</v>
      </c>
      <c r="K160">
        <v>2</v>
      </c>
      <c r="L160">
        <v>0</v>
      </c>
    </row>
    <row r="161" spans="1:13" x14ac:dyDescent="0.25">
      <c r="A161" s="2">
        <v>6464</v>
      </c>
      <c r="C161" t="s">
        <v>71</v>
      </c>
      <c r="D161" t="s">
        <v>71</v>
      </c>
      <c r="E161" t="s">
        <v>615</v>
      </c>
      <c r="F161" s="14">
        <v>4</v>
      </c>
      <c r="G161" t="s">
        <v>616</v>
      </c>
      <c r="K161">
        <v>0</v>
      </c>
      <c r="L161">
        <v>0</v>
      </c>
    </row>
    <row r="162" spans="1:13" x14ac:dyDescent="0.25">
      <c r="A162" s="2">
        <v>6465</v>
      </c>
      <c r="C162" t="s">
        <v>71</v>
      </c>
      <c r="D162" t="s">
        <v>71</v>
      </c>
      <c r="E162" t="s">
        <v>491</v>
      </c>
      <c r="F162" s="14">
        <v>2</v>
      </c>
      <c r="G162" t="s">
        <v>547</v>
      </c>
      <c r="K162">
        <v>2</v>
      </c>
      <c r="L162">
        <v>0</v>
      </c>
    </row>
    <row r="163" spans="1:13" x14ac:dyDescent="0.25">
      <c r="A163" s="2">
        <v>6465</v>
      </c>
      <c r="C163" t="s">
        <v>71</v>
      </c>
      <c r="D163" t="s">
        <v>71</v>
      </c>
      <c r="E163" t="s">
        <v>617</v>
      </c>
      <c r="G163" t="s">
        <v>618</v>
      </c>
      <c r="K163">
        <v>6</v>
      </c>
      <c r="L163">
        <v>0</v>
      </c>
      <c r="M163" t="s">
        <v>498</v>
      </c>
    </row>
    <row r="164" spans="1:13" x14ac:dyDescent="0.25">
      <c r="A164" s="2">
        <v>6468</v>
      </c>
      <c r="C164" t="s">
        <v>153</v>
      </c>
      <c r="D164" t="s">
        <v>590</v>
      </c>
      <c r="G164" t="s">
        <v>558</v>
      </c>
      <c r="K164">
        <v>0</v>
      </c>
      <c r="L164">
        <v>0</v>
      </c>
    </row>
    <row r="165" spans="1:13" x14ac:dyDescent="0.25">
      <c r="A165" s="2">
        <v>6472</v>
      </c>
      <c r="C165" t="s">
        <v>46</v>
      </c>
      <c r="D165" t="s">
        <v>501</v>
      </c>
      <c r="F165" s="14">
        <v>1</v>
      </c>
      <c r="G165" t="s">
        <v>343</v>
      </c>
      <c r="K165">
        <v>0</v>
      </c>
      <c r="L165">
        <v>0</v>
      </c>
      <c r="M165" t="s">
        <v>502</v>
      </c>
    </row>
    <row r="166" spans="1:13" x14ac:dyDescent="0.25">
      <c r="A166" s="2">
        <v>6473</v>
      </c>
      <c r="C166" t="s">
        <v>126</v>
      </c>
      <c r="E166" t="s">
        <v>628</v>
      </c>
      <c r="F166" s="14">
        <v>2</v>
      </c>
      <c r="G166" t="s">
        <v>547</v>
      </c>
      <c r="K166">
        <v>3</v>
      </c>
      <c r="L166">
        <v>0</v>
      </c>
    </row>
    <row r="167" spans="1:13" x14ac:dyDescent="0.25">
      <c r="A167" s="2">
        <v>6474</v>
      </c>
      <c r="C167" t="s">
        <v>71</v>
      </c>
      <c r="D167" t="s">
        <v>530</v>
      </c>
      <c r="F167" s="14">
        <v>1</v>
      </c>
      <c r="G167" t="s">
        <v>343</v>
      </c>
      <c r="K167">
        <v>0</v>
      </c>
      <c r="L167">
        <v>0</v>
      </c>
    </row>
    <row r="168" spans="1:13" x14ac:dyDescent="0.25">
      <c r="A168" s="2">
        <v>6476</v>
      </c>
      <c r="C168" t="s">
        <v>71</v>
      </c>
      <c r="D168" t="s">
        <v>619</v>
      </c>
      <c r="G168" t="s">
        <v>547</v>
      </c>
      <c r="L168">
        <v>0</v>
      </c>
      <c r="M168" t="s">
        <v>620</v>
      </c>
    </row>
    <row r="169" spans="1:13" x14ac:dyDescent="0.25">
      <c r="A169" s="2">
        <v>6477</v>
      </c>
      <c r="C169" t="s">
        <v>71</v>
      </c>
      <c r="D169" t="s">
        <v>576</v>
      </c>
      <c r="G169" t="s">
        <v>558</v>
      </c>
      <c r="K169">
        <v>2</v>
      </c>
      <c r="L169">
        <v>0</v>
      </c>
    </row>
    <row r="170" spans="1:13" x14ac:dyDescent="0.25">
      <c r="A170" s="2">
        <v>6478</v>
      </c>
      <c r="C170" t="s">
        <v>71</v>
      </c>
      <c r="D170" t="s">
        <v>71</v>
      </c>
      <c r="E170" t="s">
        <v>342</v>
      </c>
      <c r="F170" s="14">
        <v>4</v>
      </c>
      <c r="G170" t="s">
        <v>547</v>
      </c>
      <c r="I170">
        <v>0</v>
      </c>
      <c r="J170">
        <v>2</v>
      </c>
      <c r="K170">
        <v>0</v>
      </c>
      <c r="L170">
        <v>0</v>
      </c>
    </row>
    <row r="171" spans="1:13" x14ac:dyDescent="0.25">
      <c r="A171" s="2">
        <v>6479</v>
      </c>
      <c r="C171" t="s">
        <v>71</v>
      </c>
      <c r="D171" t="s">
        <v>621</v>
      </c>
      <c r="E171" t="s">
        <v>342</v>
      </c>
      <c r="G171" t="s">
        <v>558</v>
      </c>
      <c r="K171">
        <v>0</v>
      </c>
      <c r="L171">
        <v>0</v>
      </c>
    </row>
    <row r="172" spans="1:13" x14ac:dyDescent="0.25">
      <c r="A172" s="2">
        <v>6479</v>
      </c>
      <c r="C172" t="s">
        <v>126</v>
      </c>
      <c r="D172" t="s">
        <v>591</v>
      </c>
      <c r="F172" s="14">
        <v>2</v>
      </c>
      <c r="G172" t="s">
        <v>547</v>
      </c>
      <c r="K172">
        <v>1</v>
      </c>
      <c r="L172">
        <v>0</v>
      </c>
    </row>
    <row r="173" spans="1:13" x14ac:dyDescent="0.25">
      <c r="A173" s="2">
        <v>6480</v>
      </c>
      <c r="C173" t="s">
        <v>499</v>
      </c>
      <c r="D173" t="s">
        <v>503</v>
      </c>
      <c r="E173" t="s">
        <v>626</v>
      </c>
      <c r="F173" s="14">
        <v>10</v>
      </c>
      <c r="G173" t="s">
        <v>547</v>
      </c>
      <c r="K173">
        <v>4</v>
      </c>
      <c r="L173">
        <v>0</v>
      </c>
    </row>
    <row r="174" spans="1:13" x14ac:dyDescent="0.25">
      <c r="A174" s="2">
        <v>6481</v>
      </c>
      <c r="C174" t="s">
        <v>126</v>
      </c>
      <c r="E174" t="s">
        <v>508</v>
      </c>
      <c r="F174" s="14">
        <v>2</v>
      </c>
      <c r="G174" t="s">
        <v>547</v>
      </c>
      <c r="K174">
        <v>0</v>
      </c>
      <c r="L174">
        <v>0</v>
      </c>
      <c r="M174" t="s">
        <v>629</v>
      </c>
    </row>
    <row r="175" spans="1:13" x14ac:dyDescent="0.25">
      <c r="A175" s="2">
        <v>6481</v>
      </c>
      <c r="C175" t="s">
        <v>46</v>
      </c>
      <c r="D175" t="s">
        <v>46</v>
      </c>
      <c r="E175" t="s">
        <v>506</v>
      </c>
      <c r="F175" s="22" t="s">
        <v>505</v>
      </c>
      <c r="G175" t="s">
        <v>547</v>
      </c>
      <c r="I175">
        <v>0</v>
      </c>
      <c r="J175">
        <v>1</v>
      </c>
      <c r="K175">
        <v>5</v>
      </c>
      <c r="L175">
        <v>0</v>
      </c>
    </row>
    <row r="176" spans="1:13" x14ac:dyDescent="0.25">
      <c r="A176" s="2">
        <v>6482</v>
      </c>
      <c r="C176" t="s">
        <v>46</v>
      </c>
      <c r="D176" t="s">
        <v>46</v>
      </c>
      <c r="E176" t="s">
        <v>627</v>
      </c>
      <c r="F176" s="22" t="s">
        <v>505</v>
      </c>
      <c r="G176" t="s">
        <v>547</v>
      </c>
      <c r="K176">
        <v>6</v>
      </c>
      <c r="L176">
        <v>1</v>
      </c>
    </row>
    <row r="177" spans="1:13" x14ac:dyDescent="0.25">
      <c r="A177" s="2">
        <v>6482</v>
      </c>
      <c r="C177" t="s">
        <v>71</v>
      </c>
      <c r="D177" t="s">
        <v>571</v>
      </c>
      <c r="G177" t="s">
        <v>558</v>
      </c>
      <c r="K177">
        <v>0</v>
      </c>
      <c r="L177">
        <v>0</v>
      </c>
    </row>
    <row r="178" spans="1:13" x14ac:dyDescent="0.25">
      <c r="A178" s="2">
        <v>6483</v>
      </c>
      <c r="C178" t="s">
        <v>153</v>
      </c>
      <c r="D178" t="s">
        <v>153</v>
      </c>
      <c r="E178" t="s">
        <v>581</v>
      </c>
      <c r="G178" t="s">
        <v>558</v>
      </c>
      <c r="K178">
        <v>2</v>
      </c>
      <c r="L178">
        <v>0</v>
      </c>
    </row>
    <row r="181" spans="1:13" x14ac:dyDescent="0.25">
      <c r="A181" s="2">
        <v>6486</v>
      </c>
      <c r="C181" t="s">
        <v>71</v>
      </c>
      <c r="D181" t="s">
        <v>472</v>
      </c>
      <c r="G181" t="s">
        <v>558</v>
      </c>
      <c r="K181">
        <v>0</v>
      </c>
      <c r="L181">
        <v>0</v>
      </c>
      <c r="M181" t="s">
        <v>509</v>
      </c>
    </row>
    <row r="182" spans="1:13" x14ac:dyDescent="0.25">
      <c r="A182" s="2">
        <v>6488</v>
      </c>
      <c r="B182" s="27">
        <v>7.2916666666666671E-2</v>
      </c>
      <c r="C182" t="s">
        <v>22</v>
      </c>
      <c r="D182" t="s">
        <v>636</v>
      </c>
      <c r="E182" t="s">
        <v>491</v>
      </c>
      <c r="F182" s="14">
        <v>12</v>
      </c>
      <c r="G182" t="s">
        <v>79</v>
      </c>
      <c r="H182">
        <v>14</v>
      </c>
      <c r="K182">
        <v>0</v>
      </c>
      <c r="L182">
        <v>0</v>
      </c>
      <c r="M182" t="s">
        <v>637</v>
      </c>
    </row>
    <row r="183" spans="1:13" x14ac:dyDescent="0.25">
      <c r="A183" s="2">
        <v>6490</v>
      </c>
      <c r="C183" t="s">
        <v>71</v>
      </c>
      <c r="D183" t="s">
        <v>576</v>
      </c>
      <c r="G183" t="s">
        <v>558</v>
      </c>
      <c r="L183">
        <v>0</v>
      </c>
      <c r="M183" t="s">
        <v>630</v>
      </c>
    </row>
    <row r="184" spans="1:13" x14ac:dyDescent="0.25">
      <c r="A184" s="2">
        <v>6496</v>
      </c>
      <c r="C184" t="s">
        <v>71</v>
      </c>
      <c r="D184" t="s">
        <v>576</v>
      </c>
      <c r="G184" t="s">
        <v>558</v>
      </c>
      <c r="K184">
        <v>2</v>
      </c>
      <c r="L184">
        <v>0</v>
      </c>
    </row>
    <row r="185" spans="1:13" x14ac:dyDescent="0.25">
      <c r="A185" s="2">
        <v>6498</v>
      </c>
      <c r="C185" t="s">
        <v>71</v>
      </c>
      <c r="D185" t="s">
        <v>576</v>
      </c>
      <c r="G185" t="s">
        <v>558</v>
      </c>
      <c r="K185" t="s">
        <v>631</v>
      </c>
      <c r="L185">
        <v>0</v>
      </c>
    </row>
    <row r="186" spans="1:13" x14ac:dyDescent="0.25">
      <c r="A186" s="2">
        <v>6499</v>
      </c>
      <c r="C186" t="s">
        <v>71</v>
      </c>
      <c r="D186" t="s">
        <v>576</v>
      </c>
      <c r="G186" t="s">
        <v>558</v>
      </c>
      <c r="K186" t="s">
        <v>631</v>
      </c>
      <c r="L186">
        <v>0</v>
      </c>
      <c r="M186" t="s">
        <v>632</v>
      </c>
    </row>
    <row r="187" spans="1:13" x14ac:dyDescent="0.25">
      <c r="A187" s="2">
        <v>6499</v>
      </c>
      <c r="C187" t="s">
        <v>153</v>
      </c>
      <c r="D187" t="s">
        <v>590</v>
      </c>
      <c r="E187" t="s">
        <v>511</v>
      </c>
      <c r="F187" s="14">
        <v>7</v>
      </c>
      <c r="G187" t="s">
        <v>547</v>
      </c>
      <c r="H187">
        <v>28</v>
      </c>
      <c r="K187">
        <v>0</v>
      </c>
      <c r="L187">
        <v>0</v>
      </c>
      <c r="M187" t="s">
        <v>635</v>
      </c>
    </row>
    <row r="188" spans="1:13" x14ac:dyDescent="0.25">
      <c r="A188" s="2">
        <v>6506</v>
      </c>
      <c r="C188" t="s">
        <v>153</v>
      </c>
      <c r="D188" t="s">
        <v>590</v>
      </c>
      <c r="F188" s="14">
        <v>13</v>
      </c>
      <c r="G188" t="s">
        <v>547</v>
      </c>
      <c r="H188">
        <v>50</v>
      </c>
      <c r="K188">
        <v>1</v>
      </c>
      <c r="L188">
        <v>0</v>
      </c>
    </row>
    <row r="189" spans="1:13" x14ac:dyDescent="0.25">
      <c r="A189" s="2">
        <v>6508</v>
      </c>
      <c r="B189" s="27">
        <v>0.47916666666666669</v>
      </c>
      <c r="C189" t="s">
        <v>71</v>
      </c>
      <c r="D189" t="s">
        <v>633</v>
      </c>
      <c r="F189" s="14">
        <v>5</v>
      </c>
      <c r="G189" t="s">
        <v>640</v>
      </c>
      <c r="K189">
        <v>3</v>
      </c>
      <c r="L189">
        <v>0</v>
      </c>
      <c r="M189" t="s">
        <v>634</v>
      </c>
    </row>
    <row r="191" spans="1:13" x14ac:dyDescent="0.25">
      <c r="A191" s="2">
        <v>6516</v>
      </c>
      <c r="C191" t="s">
        <v>71</v>
      </c>
      <c r="D191" t="s">
        <v>116</v>
      </c>
      <c r="E191" t="s">
        <v>507</v>
      </c>
      <c r="G191" t="s">
        <v>558</v>
      </c>
      <c r="I191">
        <v>2</v>
      </c>
      <c r="J191">
        <v>3</v>
      </c>
      <c r="K191">
        <v>0</v>
      </c>
      <c r="L191">
        <v>0</v>
      </c>
      <c r="M191" t="s">
        <v>638</v>
      </c>
    </row>
    <row r="192" spans="1:13" x14ac:dyDescent="0.25">
      <c r="A192" s="2">
        <v>6517</v>
      </c>
      <c r="C192" t="s">
        <v>71</v>
      </c>
      <c r="D192" t="s">
        <v>116</v>
      </c>
      <c r="E192" t="s">
        <v>512</v>
      </c>
      <c r="G192" t="s">
        <v>558</v>
      </c>
      <c r="K192">
        <v>0</v>
      </c>
      <c r="L192">
        <v>0</v>
      </c>
    </row>
    <row r="193" spans="1:13" x14ac:dyDescent="0.25">
      <c r="A193" s="2">
        <v>6518</v>
      </c>
      <c r="C193" t="s">
        <v>71</v>
      </c>
      <c r="D193" t="s">
        <v>116</v>
      </c>
      <c r="E193" t="s">
        <v>512</v>
      </c>
      <c r="F193" s="14">
        <v>8</v>
      </c>
      <c r="G193" t="s">
        <v>547</v>
      </c>
      <c r="K193">
        <v>0</v>
      </c>
      <c r="L193">
        <v>0</v>
      </c>
    </row>
    <row r="194" spans="1:13" x14ac:dyDescent="0.25">
      <c r="A194" s="2">
        <v>6519</v>
      </c>
      <c r="C194" t="s">
        <v>71</v>
      </c>
      <c r="D194" t="s">
        <v>513</v>
      </c>
      <c r="E194" t="s">
        <v>514</v>
      </c>
      <c r="G194" t="s">
        <v>547</v>
      </c>
      <c r="K194">
        <v>0</v>
      </c>
      <c r="L194">
        <v>0</v>
      </c>
      <c r="M194" t="s">
        <v>515</v>
      </c>
    </row>
    <row r="195" spans="1:13" x14ac:dyDescent="0.25">
      <c r="A195" s="2">
        <v>6528</v>
      </c>
      <c r="C195" t="s">
        <v>71</v>
      </c>
      <c r="D195" t="s">
        <v>516</v>
      </c>
      <c r="E195" t="s">
        <v>517</v>
      </c>
      <c r="G195" t="s">
        <v>558</v>
      </c>
      <c r="K195">
        <v>0</v>
      </c>
      <c r="L195">
        <v>0</v>
      </c>
    </row>
    <row r="196" spans="1:13" x14ac:dyDescent="0.25">
      <c r="A196" s="2">
        <v>6543</v>
      </c>
      <c r="C196" t="s">
        <v>126</v>
      </c>
      <c r="D196" t="s">
        <v>591</v>
      </c>
      <c r="F196" s="14">
        <v>2</v>
      </c>
      <c r="G196" t="s">
        <v>547</v>
      </c>
      <c r="K196">
        <v>1</v>
      </c>
      <c r="L196">
        <v>0</v>
      </c>
    </row>
    <row r="197" spans="1:13" x14ac:dyDescent="0.25">
      <c r="A197" s="2">
        <v>6544</v>
      </c>
      <c r="C197" t="s">
        <v>126</v>
      </c>
      <c r="D197" t="s">
        <v>591</v>
      </c>
      <c r="G197" t="s">
        <v>558</v>
      </c>
      <c r="K197">
        <v>1</v>
      </c>
      <c r="L197">
        <v>0</v>
      </c>
    </row>
    <row r="200" spans="1:13" x14ac:dyDescent="0.25">
      <c r="A200" s="2">
        <v>6549</v>
      </c>
      <c r="C200" t="s">
        <v>71</v>
      </c>
      <c r="D200" t="s">
        <v>116</v>
      </c>
      <c r="G200" t="s">
        <v>558</v>
      </c>
      <c r="K200">
        <v>0</v>
      </c>
      <c r="L200">
        <v>0</v>
      </c>
      <c r="M200" t="s">
        <v>639</v>
      </c>
    </row>
    <row r="201" spans="1:13" x14ac:dyDescent="0.25">
      <c r="A201" s="2">
        <v>6563</v>
      </c>
      <c r="C201" t="s">
        <v>126</v>
      </c>
      <c r="D201" t="s">
        <v>591</v>
      </c>
      <c r="F201" s="14">
        <v>2</v>
      </c>
      <c r="G201" t="s">
        <v>547</v>
      </c>
      <c r="K201">
        <v>2</v>
      </c>
      <c r="L201">
        <v>0</v>
      </c>
    </row>
    <row r="202" spans="1:13" x14ac:dyDescent="0.25">
      <c r="A202" s="2">
        <v>6575</v>
      </c>
      <c r="C202" t="s">
        <v>126</v>
      </c>
      <c r="D202" t="s">
        <v>591</v>
      </c>
      <c r="F202" s="14">
        <v>3</v>
      </c>
      <c r="G202" t="s">
        <v>547</v>
      </c>
      <c r="K202">
        <v>1</v>
      </c>
      <c r="L202">
        <v>0</v>
      </c>
    </row>
    <row r="204" spans="1:13" x14ac:dyDescent="0.25">
      <c r="A204" s="16" t="s">
        <v>641</v>
      </c>
      <c r="B204" s="30"/>
      <c r="C204" s="7"/>
      <c r="D204" s="7"/>
      <c r="E204" s="7"/>
    </row>
    <row r="206" spans="1:13" x14ac:dyDescent="0.25">
      <c r="A206" s="2">
        <v>6581</v>
      </c>
      <c r="C206" t="s">
        <v>887</v>
      </c>
      <c r="F206" s="14">
        <v>2</v>
      </c>
      <c r="G206" t="s">
        <v>486</v>
      </c>
      <c r="M206" t="s">
        <v>888</v>
      </c>
    </row>
    <row r="207" spans="1:13" x14ac:dyDescent="0.25">
      <c r="A207" s="2">
        <v>6590</v>
      </c>
      <c r="C207" t="s">
        <v>153</v>
      </c>
      <c r="D207" t="s">
        <v>590</v>
      </c>
      <c r="F207" s="14">
        <v>8</v>
      </c>
      <c r="G207" t="s">
        <v>547</v>
      </c>
      <c r="K207">
        <v>1</v>
      </c>
      <c r="M207" t="s">
        <v>885</v>
      </c>
    </row>
    <row r="208" spans="1:13" x14ac:dyDescent="0.25">
      <c r="A208" s="2">
        <v>6590</v>
      </c>
      <c r="C208" s="2" t="s">
        <v>46</v>
      </c>
      <c r="D208" t="s">
        <v>886</v>
      </c>
      <c r="G208" t="s">
        <v>558</v>
      </c>
      <c r="K208">
        <v>3</v>
      </c>
    </row>
    <row r="209" spans="1:13" x14ac:dyDescent="0.25">
      <c r="A209" s="2">
        <v>6591</v>
      </c>
      <c r="C209" t="s">
        <v>126</v>
      </c>
      <c r="D209" t="s">
        <v>894</v>
      </c>
      <c r="E209" t="s">
        <v>1082</v>
      </c>
      <c r="F209" s="14">
        <v>2</v>
      </c>
      <c r="G209" t="s">
        <v>486</v>
      </c>
      <c r="I209">
        <v>0</v>
      </c>
      <c r="J209">
        <v>0</v>
      </c>
      <c r="K209">
        <v>1</v>
      </c>
      <c r="M209" t="s">
        <v>895</v>
      </c>
    </row>
    <row r="210" spans="1:13" x14ac:dyDescent="0.25">
      <c r="A210" s="2">
        <v>6593</v>
      </c>
      <c r="C210" t="s">
        <v>126</v>
      </c>
      <c r="D210" t="s">
        <v>591</v>
      </c>
      <c r="E210" t="s">
        <v>896</v>
      </c>
      <c r="F210" s="14">
        <v>6</v>
      </c>
      <c r="G210" t="s">
        <v>486</v>
      </c>
      <c r="I210">
        <v>1</v>
      </c>
      <c r="K210">
        <v>2</v>
      </c>
      <c r="M210" t="s">
        <v>897</v>
      </c>
    </row>
    <row r="211" spans="1:13" x14ac:dyDescent="0.25">
      <c r="A211" s="2">
        <v>6596</v>
      </c>
      <c r="C211" t="s">
        <v>126</v>
      </c>
      <c r="D211" t="s">
        <v>591</v>
      </c>
      <c r="E211" t="s">
        <v>898</v>
      </c>
      <c r="F211" s="14">
        <v>2</v>
      </c>
      <c r="G211" t="s">
        <v>486</v>
      </c>
      <c r="K211">
        <v>2</v>
      </c>
      <c r="M211" t="s">
        <v>899</v>
      </c>
    </row>
    <row r="212" spans="1:13" x14ac:dyDescent="0.25">
      <c r="A212" s="2">
        <v>6599</v>
      </c>
      <c r="C212" t="s">
        <v>126</v>
      </c>
      <c r="D212" t="s">
        <v>591</v>
      </c>
      <c r="F212" s="14">
        <v>3</v>
      </c>
      <c r="G212" t="s">
        <v>486</v>
      </c>
      <c r="K212">
        <v>3</v>
      </c>
      <c r="M212" t="s">
        <v>900</v>
      </c>
    </row>
    <row r="213" spans="1:13" x14ac:dyDescent="0.25">
      <c r="A213" s="2">
        <v>6604</v>
      </c>
      <c r="C213" t="s">
        <v>126</v>
      </c>
      <c r="D213" t="s">
        <v>591</v>
      </c>
      <c r="F213" s="14">
        <v>2</v>
      </c>
      <c r="G213" t="s">
        <v>486</v>
      </c>
      <c r="K213">
        <v>3</v>
      </c>
      <c r="M213" t="s">
        <v>901</v>
      </c>
    </row>
    <row r="216" spans="1:13" x14ac:dyDescent="0.25">
      <c r="A216" s="2">
        <v>6609</v>
      </c>
      <c r="C216" t="s">
        <v>71</v>
      </c>
      <c r="D216" t="s">
        <v>429</v>
      </c>
      <c r="K216">
        <v>2</v>
      </c>
      <c r="M216" t="s">
        <v>902</v>
      </c>
    </row>
    <row r="217" spans="1:13" x14ac:dyDescent="0.25">
      <c r="A217" s="2">
        <v>6610</v>
      </c>
      <c r="C217" t="s">
        <v>126</v>
      </c>
      <c r="D217" t="s">
        <v>591</v>
      </c>
      <c r="G217" t="s">
        <v>558</v>
      </c>
      <c r="K217">
        <v>3</v>
      </c>
      <c r="M217" t="s">
        <v>919</v>
      </c>
    </row>
    <row r="218" spans="1:13" x14ac:dyDescent="0.25">
      <c r="A218" s="2">
        <v>6615</v>
      </c>
      <c r="C218" t="s">
        <v>126</v>
      </c>
      <c r="D218" t="s">
        <v>591</v>
      </c>
      <c r="F218" s="14">
        <v>2</v>
      </c>
      <c r="G218" t="s">
        <v>486</v>
      </c>
      <c r="K218">
        <v>2</v>
      </c>
      <c r="M218" t="s">
        <v>920</v>
      </c>
    </row>
    <row r="219" spans="1:13" x14ac:dyDescent="0.25">
      <c r="A219" s="2">
        <v>6616</v>
      </c>
      <c r="C219" t="s">
        <v>255</v>
      </c>
      <c r="D219" t="s">
        <v>918</v>
      </c>
      <c r="F219" s="14">
        <v>2</v>
      </c>
      <c r="G219" t="s">
        <v>486</v>
      </c>
      <c r="M219" t="s">
        <v>1086</v>
      </c>
    </row>
    <row r="220" spans="1:13" x14ac:dyDescent="0.25">
      <c r="A220" s="2">
        <v>6627</v>
      </c>
      <c r="C220" t="s">
        <v>126</v>
      </c>
      <c r="D220" t="s">
        <v>591</v>
      </c>
      <c r="F220" s="14">
        <v>3</v>
      </c>
      <c r="G220" t="s">
        <v>486</v>
      </c>
      <c r="K220">
        <v>2</v>
      </c>
      <c r="L220">
        <v>1</v>
      </c>
      <c r="M220" t="s">
        <v>921</v>
      </c>
    </row>
    <row r="221" spans="1:13" x14ac:dyDescent="0.25">
      <c r="A221" s="2">
        <v>6631</v>
      </c>
      <c r="C221" t="s">
        <v>153</v>
      </c>
      <c r="D221" t="s">
        <v>904</v>
      </c>
      <c r="G221" t="s">
        <v>558</v>
      </c>
      <c r="K221">
        <v>3</v>
      </c>
      <c r="M221" t="s">
        <v>905</v>
      </c>
    </row>
    <row r="222" spans="1:13" x14ac:dyDescent="0.25">
      <c r="A222" s="2">
        <v>6633</v>
      </c>
      <c r="C222" t="s">
        <v>153</v>
      </c>
      <c r="D222" t="s">
        <v>590</v>
      </c>
      <c r="F222" s="14">
        <v>2</v>
      </c>
      <c r="G222" t="s">
        <v>486</v>
      </c>
      <c r="K222">
        <v>2</v>
      </c>
      <c r="M222" t="s">
        <v>907</v>
      </c>
    </row>
    <row r="223" spans="1:13" x14ac:dyDescent="0.25">
      <c r="A223" s="2">
        <v>6633</v>
      </c>
      <c r="C223" t="s">
        <v>71</v>
      </c>
      <c r="D223" t="s">
        <v>906</v>
      </c>
      <c r="G223" t="s">
        <v>558</v>
      </c>
      <c r="M223" t="s">
        <v>903</v>
      </c>
    </row>
    <row r="224" spans="1:13" x14ac:dyDescent="0.25">
      <c r="A224" s="2">
        <v>6633</v>
      </c>
      <c r="C224" t="s">
        <v>46</v>
      </c>
      <c r="D224" t="s">
        <v>886</v>
      </c>
      <c r="E224" t="s">
        <v>916</v>
      </c>
      <c r="F224" s="14">
        <v>10</v>
      </c>
      <c r="G224" t="s">
        <v>486</v>
      </c>
      <c r="H224">
        <v>38</v>
      </c>
      <c r="I224">
        <v>3</v>
      </c>
      <c r="J224">
        <v>27</v>
      </c>
      <c r="M224" t="s">
        <v>917</v>
      </c>
    </row>
    <row r="227" spans="1:13" x14ac:dyDescent="0.25">
      <c r="A227" s="2">
        <v>6644</v>
      </c>
      <c r="C227" t="s">
        <v>46</v>
      </c>
      <c r="D227" t="s">
        <v>886</v>
      </c>
      <c r="G227" t="s">
        <v>558</v>
      </c>
      <c r="K227">
        <v>3</v>
      </c>
      <c r="M227" t="s">
        <v>931</v>
      </c>
    </row>
    <row r="228" spans="1:13" x14ac:dyDescent="0.25">
      <c r="A228" s="2">
        <v>6648</v>
      </c>
      <c r="C228" t="s">
        <v>71</v>
      </c>
      <c r="D228" t="s">
        <v>922</v>
      </c>
      <c r="E228" t="s">
        <v>923</v>
      </c>
      <c r="F228" s="14">
        <v>3</v>
      </c>
      <c r="G228" t="s">
        <v>486</v>
      </c>
      <c r="I228">
        <v>2</v>
      </c>
      <c r="M228" t="s">
        <v>924</v>
      </c>
    </row>
    <row r="229" spans="1:13" x14ac:dyDescent="0.25">
      <c r="A229" s="2">
        <v>6657</v>
      </c>
      <c r="C229" t="s">
        <v>71</v>
      </c>
      <c r="D229" t="s">
        <v>576</v>
      </c>
      <c r="G229" t="s">
        <v>558</v>
      </c>
      <c r="K229">
        <v>4</v>
      </c>
      <c r="M229" t="s">
        <v>929</v>
      </c>
    </row>
    <row r="230" spans="1:13" x14ac:dyDescent="0.25">
      <c r="A230" s="2">
        <v>6664</v>
      </c>
      <c r="C230" t="s">
        <v>71</v>
      </c>
      <c r="D230" t="s">
        <v>576</v>
      </c>
      <c r="G230" t="s">
        <v>558</v>
      </c>
      <c r="K230">
        <v>3</v>
      </c>
      <c r="M230" t="s">
        <v>930</v>
      </c>
    </row>
    <row r="233" spans="1:13" x14ac:dyDescent="0.25">
      <c r="A233" s="2">
        <v>6669</v>
      </c>
      <c r="C233" t="s">
        <v>153</v>
      </c>
      <c r="E233" t="s">
        <v>937</v>
      </c>
      <c r="F233" s="14">
        <v>2</v>
      </c>
      <c r="G233" t="s">
        <v>486</v>
      </c>
      <c r="K233">
        <v>2</v>
      </c>
      <c r="M233" t="s">
        <v>938</v>
      </c>
    </row>
    <row r="234" spans="1:13" x14ac:dyDescent="0.25">
      <c r="A234" s="2">
        <v>6670</v>
      </c>
      <c r="C234" t="s">
        <v>126</v>
      </c>
      <c r="D234" t="s">
        <v>591</v>
      </c>
      <c r="E234" t="s">
        <v>944</v>
      </c>
      <c r="F234" s="14">
        <v>2</v>
      </c>
      <c r="G234" t="s">
        <v>945</v>
      </c>
      <c r="K234">
        <v>3</v>
      </c>
      <c r="M234" t="s">
        <v>946</v>
      </c>
    </row>
    <row r="235" spans="1:13" x14ac:dyDescent="0.25">
      <c r="A235" s="2">
        <v>6670</v>
      </c>
      <c r="C235" t="s">
        <v>71</v>
      </c>
      <c r="D235" t="s">
        <v>576</v>
      </c>
      <c r="K235">
        <v>3</v>
      </c>
      <c r="M235" t="s">
        <v>932</v>
      </c>
    </row>
    <row r="236" spans="1:13" x14ac:dyDescent="0.25">
      <c r="A236" s="2">
        <v>6682</v>
      </c>
      <c r="C236" t="s">
        <v>71</v>
      </c>
      <c r="D236" t="s">
        <v>429</v>
      </c>
      <c r="F236" s="14">
        <v>3</v>
      </c>
      <c r="G236" t="s">
        <v>486</v>
      </c>
    </row>
    <row r="237" spans="1:13" x14ac:dyDescent="0.25">
      <c r="A237" s="2">
        <v>6686</v>
      </c>
      <c r="C237" t="s">
        <v>126</v>
      </c>
      <c r="E237" t="s">
        <v>947</v>
      </c>
      <c r="F237" s="14">
        <v>2</v>
      </c>
      <c r="G237" t="s">
        <v>486</v>
      </c>
      <c r="M237" s="15" t="s">
        <v>1091</v>
      </c>
    </row>
    <row r="238" spans="1:13" x14ac:dyDescent="0.25">
      <c r="A238" s="2">
        <v>6687</v>
      </c>
      <c r="C238" t="s">
        <v>46</v>
      </c>
      <c r="D238" t="s">
        <v>886</v>
      </c>
      <c r="F238" s="14">
        <v>5</v>
      </c>
      <c r="G238" t="s">
        <v>486</v>
      </c>
      <c r="H238">
        <v>19</v>
      </c>
      <c r="K238">
        <v>1</v>
      </c>
      <c r="M238" t="s">
        <v>940</v>
      </c>
    </row>
    <row r="239" spans="1:13" x14ac:dyDescent="0.25">
      <c r="A239" s="2">
        <v>6688</v>
      </c>
      <c r="C239" t="s">
        <v>126</v>
      </c>
      <c r="D239" t="s">
        <v>591</v>
      </c>
      <c r="F239" s="14">
        <v>5</v>
      </c>
      <c r="G239" t="s">
        <v>948</v>
      </c>
      <c r="I239">
        <v>4</v>
      </c>
      <c r="K239">
        <v>3</v>
      </c>
      <c r="M239" t="s">
        <v>949</v>
      </c>
    </row>
    <row r="240" spans="1:13" x14ac:dyDescent="0.25">
      <c r="A240" s="2">
        <v>6688</v>
      </c>
      <c r="C240" t="s">
        <v>71</v>
      </c>
      <c r="D240" t="s">
        <v>935</v>
      </c>
      <c r="E240" t="s">
        <v>890</v>
      </c>
      <c r="F240" s="14">
        <v>7</v>
      </c>
      <c r="G240" t="s">
        <v>486</v>
      </c>
      <c r="K240">
        <v>3</v>
      </c>
      <c r="M240" t="s">
        <v>936</v>
      </c>
    </row>
    <row r="241" spans="1:13" x14ac:dyDescent="0.25">
      <c r="A241" s="2">
        <v>6688</v>
      </c>
      <c r="C241" t="s">
        <v>153</v>
      </c>
      <c r="D241" t="s">
        <v>590</v>
      </c>
      <c r="F241" s="14">
        <v>7</v>
      </c>
      <c r="G241" t="s">
        <v>486</v>
      </c>
    </row>
    <row r="242" spans="1:13" x14ac:dyDescent="0.25">
      <c r="A242" s="2">
        <v>6689</v>
      </c>
      <c r="C242" t="s">
        <v>153</v>
      </c>
      <c r="D242" t="s">
        <v>590</v>
      </c>
      <c r="F242" s="14">
        <v>4</v>
      </c>
      <c r="G242" t="s">
        <v>486</v>
      </c>
      <c r="M242" t="s">
        <v>1089</v>
      </c>
    </row>
    <row r="243" spans="1:13" x14ac:dyDescent="0.25">
      <c r="A243" s="2">
        <v>6690</v>
      </c>
      <c r="C243" t="s">
        <v>126</v>
      </c>
      <c r="D243" t="s">
        <v>591</v>
      </c>
      <c r="F243" s="14">
        <v>6</v>
      </c>
      <c r="G243" t="s">
        <v>950</v>
      </c>
      <c r="H243">
        <v>10</v>
      </c>
      <c r="M243" t="s">
        <v>1089</v>
      </c>
    </row>
    <row r="246" spans="1:13" x14ac:dyDescent="0.25">
      <c r="A246" s="2">
        <v>6699</v>
      </c>
      <c r="C246" t="s">
        <v>71</v>
      </c>
      <c r="D246" t="s">
        <v>1095</v>
      </c>
      <c r="F246" s="14">
        <v>7</v>
      </c>
      <c r="G246" t="s">
        <v>1096</v>
      </c>
      <c r="K246">
        <v>4</v>
      </c>
      <c r="L246">
        <v>2</v>
      </c>
    </row>
    <row r="247" spans="1:13" x14ac:dyDescent="0.25">
      <c r="A247" s="2">
        <v>6700</v>
      </c>
      <c r="C247" t="s">
        <v>126</v>
      </c>
      <c r="D247" t="s">
        <v>591</v>
      </c>
      <c r="E247" t="s">
        <v>970</v>
      </c>
      <c r="K247">
        <v>3</v>
      </c>
    </row>
    <row r="248" spans="1:13" x14ac:dyDescent="0.25">
      <c r="A248" s="2">
        <v>6702</v>
      </c>
      <c r="C248" t="s">
        <v>71</v>
      </c>
      <c r="D248" t="s">
        <v>954</v>
      </c>
      <c r="F248" s="14">
        <v>8</v>
      </c>
      <c r="G248" t="s">
        <v>486</v>
      </c>
      <c r="K248">
        <v>3</v>
      </c>
      <c r="M248" t="s">
        <v>955</v>
      </c>
    </row>
    <row r="249" spans="1:13" x14ac:dyDescent="0.25">
      <c r="A249" s="2">
        <v>6706</v>
      </c>
      <c r="C249" t="s">
        <v>22</v>
      </c>
      <c r="E249" t="s">
        <v>970</v>
      </c>
      <c r="F249" s="24" t="s">
        <v>971</v>
      </c>
      <c r="G249" t="s">
        <v>972</v>
      </c>
      <c r="H249">
        <v>19</v>
      </c>
      <c r="K249">
        <v>6</v>
      </c>
      <c r="L249">
        <v>1</v>
      </c>
      <c r="M249" t="s">
        <v>973</v>
      </c>
    </row>
    <row r="250" spans="1:13" x14ac:dyDescent="0.25">
      <c r="A250" s="2">
        <v>6706</v>
      </c>
      <c r="C250" t="s">
        <v>71</v>
      </c>
      <c r="D250" t="s">
        <v>935</v>
      </c>
      <c r="E250" t="s">
        <v>956</v>
      </c>
      <c r="F250" s="14">
        <v>5</v>
      </c>
      <c r="G250" t="s">
        <v>486</v>
      </c>
      <c r="K250">
        <v>4</v>
      </c>
      <c r="M250" t="s">
        <v>957</v>
      </c>
    </row>
    <row r="251" spans="1:13" x14ac:dyDescent="0.25">
      <c r="A251" s="2">
        <v>6707</v>
      </c>
      <c r="C251" t="s">
        <v>126</v>
      </c>
      <c r="D251" t="s">
        <v>591</v>
      </c>
      <c r="E251" t="s">
        <v>970</v>
      </c>
      <c r="F251" s="14">
        <v>2</v>
      </c>
      <c r="K251">
        <v>3</v>
      </c>
      <c r="M251" t="s">
        <v>981</v>
      </c>
    </row>
    <row r="252" spans="1:13" x14ac:dyDescent="0.25">
      <c r="A252" s="2">
        <v>6707</v>
      </c>
      <c r="C252" t="s">
        <v>22</v>
      </c>
      <c r="E252" s="25" t="s">
        <v>974</v>
      </c>
      <c r="F252" s="14">
        <v>6</v>
      </c>
      <c r="G252" t="s">
        <v>975</v>
      </c>
      <c r="K252">
        <v>4</v>
      </c>
      <c r="M252" t="s">
        <v>976</v>
      </c>
    </row>
    <row r="253" spans="1:13" x14ac:dyDescent="0.25">
      <c r="A253" s="2">
        <v>6708</v>
      </c>
      <c r="C253" t="s">
        <v>126</v>
      </c>
      <c r="D253" t="s">
        <v>591</v>
      </c>
      <c r="E253" s="25"/>
      <c r="F253" s="14">
        <v>2</v>
      </c>
      <c r="G253" t="s">
        <v>945</v>
      </c>
      <c r="H253">
        <v>10</v>
      </c>
      <c r="K253">
        <v>3</v>
      </c>
      <c r="M253" t="s">
        <v>982</v>
      </c>
    </row>
    <row r="254" spans="1:13" x14ac:dyDescent="0.25">
      <c r="A254" s="2">
        <v>6708</v>
      </c>
      <c r="C254" t="s">
        <v>71</v>
      </c>
      <c r="D254" t="s">
        <v>958</v>
      </c>
      <c r="F254" s="14">
        <v>5</v>
      </c>
      <c r="G254" t="s">
        <v>486</v>
      </c>
      <c r="K254">
        <v>3</v>
      </c>
      <c r="M254" s="15" t="s">
        <v>1097</v>
      </c>
    </row>
    <row r="255" spans="1:13" x14ac:dyDescent="0.25">
      <c r="A255" s="2">
        <v>6709</v>
      </c>
      <c r="C255" t="s">
        <v>126</v>
      </c>
      <c r="D255" t="s">
        <v>591</v>
      </c>
      <c r="E255" t="s">
        <v>970</v>
      </c>
      <c r="F255" s="14">
        <v>5</v>
      </c>
      <c r="G255" t="s">
        <v>486</v>
      </c>
      <c r="H255">
        <v>10</v>
      </c>
    </row>
    <row r="256" spans="1:13" x14ac:dyDescent="0.25">
      <c r="A256" s="2">
        <v>6709</v>
      </c>
      <c r="C256" t="s">
        <v>887</v>
      </c>
      <c r="E256" t="s">
        <v>966</v>
      </c>
      <c r="F256" s="14">
        <v>3</v>
      </c>
      <c r="G256" t="s">
        <v>486</v>
      </c>
      <c r="M256" t="s">
        <v>967</v>
      </c>
    </row>
    <row r="257" spans="1:13" x14ac:dyDescent="0.25">
      <c r="A257" s="2">
        <v>6709</v>
      </c>
      <c r="C257" t="s">
        <v>71</v>
      </c>
      <c r="D257" t="s">
        <v>959</v>
      </c>
      <c r="K257">
        <v>4</v>
      </c>
      <c r="M257" t="s">
        <v>960</v>
      </c>
    </row>
    <row r="258" spans="1:13" x14ac:dyDescent="0.25">
      <c r="A258" s="2">
        <v>6710</v>
      </c>
      <c r="C258" t="s">
        <v>126</v>
      </c>
      <c r="D258" t="s">
        <v>591</v>
      </c>
      <c r="E258" t="s">
        <v>970</v>
      </c>
      <c r="F258" s="14">
        <v>4</v>
      </c>
      <c r="G258" t="s">
        <v>983</v>
      </c>
      <c r="I258">
        <v>2</v>
      </c>
      <c r="M258" t="s">
        <v>1105</v>
      </c>
    </row>
    <row r="259" spans="1:13" x14ac:dyDescent="0.25">
      <c r="A259" s="2">
        <v>6711</v>
      </c>
      <c r="C259" t="s">
        <v>126</v>
      </c>
      <c r="D259" t="s">
        <v>591</v>
      </c>
      <c r="F259" s="14">
        <v>1</v>
      </c>
      <c r="K259">
        <v>3</v>
      </c>
      <c r="M259" s="15" t="s">
        <v>1106</v>
      </c>
    </row>
    <row r="260" spans="1:13" x14ac:dyDescent="0.25">
      <c r="A260" s="2">
        <v>6713</v>
      </c>
      <c r="C260" t="s">
        <v>126</v>
      </c>
      <c r="D260" t="s">
        <v>591</v>
      </c>
      <c r="G260" t="s">
        <v>984</v>
      </c>
      <c r="K260">
        <v>2</v>
      </c>
      <c r="M260" s="15" t="s">
        <v>1107</v>
      </c>
    </row>
    <row r="261" spans="1:13" x14ac:dyDescent="0.25">
      <c r="A261" s="2">
        <v>6715</v>
      </c>
      <c r="C261" t="s">
        <v>126</v>
      </c>
      <c r="D261" t="s">
        <v>591</v>
      </c>
      <c r="E261" t="s">
        <v>970</v>
      </c>
      <c r="F261" s="14">
        <v>8</v>
      </c>
      <c r="G261" t="s">
        <v>608</v>
      </c>
      <c r="H261">
        <v>24</v>
      </c>
      <c r="K261">
        <v>5</v>
      </c>
      <c r="M261" t="s">
        <v>1108</v>
      </c>
    </row>
    <row r="262" spans="1:13" x14ac:dyDescent="0.25">
      <c r="A262" s="2">
        <v>6715</v>
      </c>
      <c r="C262" t="s">
        <v>22</v>
      </c>
      <c r="D262" t="s">
        <v>977</v>
      </c>
      <c r="E262" t="s">
        <v>970</v>
      </c>
      <c r="F262" s="14">
        <v>5</v>
      </c>
      <c r="G262" t="s">
        <v>978</v>
      </c>
      <c r="H262">
        <v>8</v>
      </c>
      <c r="I262">
        <v>5</v>
      </c>
      <c r="K262">
        <v>4</v>
      </c>
    </row>
    <row r="263" spans="1:13" x14ac:dyDescent="0.25">
      <c r="A263" s="2">
        <v>6715</v>
      </c>
      <c r="C263" t="s">
        <v>968</v>
      </c>
      <c r="D263" t="s">
        <v>968</v>
      </c>
      <c r="E263" t="s">
        <v>441</v>
      </c>
      <c r="F263" s="14">
        <v>4</v>
      </c>
      <c r="G263" t="s">
        <v>608</v>
      </c>
      <c r="H263">
        <v>12</v>
      </c>
      <c r="M263" t="s">
        <v>1103</v>
      </c>
    </row>
    <row r="264" spans="1:13" x14ac:dyDescent="0.25">
      <c r="A264" s="2">
        <v>6716</v>
      </c>
      <c r="C264" t="s">
        <v>153</v>
      </c>
      <c r="D264" t="s">
        <v>962</v>
      </c>
      <c r="F264" s="14">
        <v>14</v>
      </c>
      <c r="G264" t="s">
        <v>486</v>
      </c>
      <c r="H264">
        <v>9</v>
      </c>
      <c r="K264">
        <v>2</v>
      </c>
      <c r="M264" t="s">
        <v>963</v>
      </c>
    </row>
    <row r="265" spans="1:13" s="3" customFormat="1" x14ac:dyDescent="0.25">
      <c r="A265" s="32">
        <v>6718</v>
      </c>
      <c r="B265" s="28"/>
      <c r="C265" s="3" t="s">
        <v>71</v>
      </c>
      <c r="D265" s="3" t="s">
        <v>959</v>
      </c>
      <c r="F265" s="33">
        <v>10</v>
      </c>
      <c r="G265" s="3" t="s">
        <v>486</v>
      </c>
      <c r="K265" s="3">
        <v>4</v>
      </c>
      <c r="M265" s="3" t="s">
        <v>1098</v>
      </c>
    </row>
    <row r="266" spans="1:13" x14ac:dyDescent="0.25">
      <c r="A266" s="2">
        <v>6718</v>
      </c>
      <c r="C266" t="s">
        <v>71</v>
      </c>
      <c r="E266" t="s">
        <v>961</v>
      </c>
      <c r="G266" t="s">
        <v>945</v>
      </c>
      <c r="K266">
        <v>2</v>
      </c>
      <c r="M266" t="s">
        <v>1099</v>
      </c>
    </row>
    <row r="267" spans="1:13" x14ac:dyDescent="0.25">
      <c r="A267" s="2">
        <v>6719</v>
      </c>
      <c r="C267" t="s">
        <v>71</v>
      </c>
      <c r="D267" t="s">
        <v>1100</v>
      </c>
      <c r="G267" t="s">
        <v>547</v>
      </c>
      <c r="K267">
        <v>4</v>
      </c>
      <c r="M267" t="s">
        <v>1101</v>
      </c>
    </row>
    <row r="268" spans="1:13" x14ac:dyDescent="0.25">
      <c r="A268" s="2">
        <v>6719</v>
      </c>
      <c r="C268" t="s">
        <v>968</v>
      </c>
      <c r="D268" t="s">
        <v>968</v>
      </c>
      <c r="E268" t="s">
        <v>143</v>
      </c>
      <c r="F268" s="14">
        <v>4</v>
      </c>
      <c r="G268" t="s">
        <v>486</v>
      </c>
      <c r="H268">
        <v>11</v>
      </c>
      <c r="K268">
        <v>2</v>
      </c>
      <c r="M268" t="s">
        <v>969</v>
      </c>
    </row>
    <row r="269" spans="1:13" x14ac:dyDescent="0.25">
      <c r="A269" s="2">
        <v>6720</v>
      </c>
      <c r="C269" t="s">
        <v>126</v>
      </c>
      <c r="D269" t="s">
        <v>591</v>
      </c>
      <c r="E269" t="s">
        <v>970</v>
      </c>
      <c r="F269" s="14">
        <v>4</v>
      </c>
      <c r="G269" t="s">
        <v>608</v>
      </c>
      <c r="H269">
        <v>10</v>
      </c>
      <c r="K269">
        <v>3</v>
      </c>
      <c r="M269" t="s">
        <v>985</v>
      </c>
    </row>
    <row r="270" spans="1:13" x14ac:dyDescent="0.25">
      <c r="A270" s="2">
        <v>6720</v>
      </c>
      <c r="C270" t="s">
        <v>126</v>
      </c>
      <c r="D270" t="s">
        <v>591</v>
      </c>
      <c r="E270" t="s">
        <v>970</v>
      </c>
      <c r="F270" s="14">
        <v>3</v>
      </c>
      <c r="G270" t="s">
        <v>486</v>
      </c>
      <c r="H270">
        <v>12</v>
      </c>
      <c r="K270">
        <v>3</v>
      </c>
      <c r="M270" t="s">
        <v>985</v>
      </c>
    </row>
    <row r="271" spans="1:13" x14ac:dyDescent="0.25">
      <c r="A271" s="2">
        <v>6722</v>
      </c>
      <c r="C271" t="s">
        <v>126</v>
      </c>
      <c r="D271" t="s">
        <v>1110</v>
      </c>
      <c r="E271" t="s">
        <v>860</v>
      </c>
      <c r="F271" s="14">
        <v>4</v>
      </c>
      <c r="G271" t="s">
        <v>972</v>
      </c>
      <c r="I271">
        <v>3</v>
      </c>
      <c r="K271">
        <v>4</v>
      </c>
      <c r="M271" t="s">
        <v>1111</v>
      </c>
    </row>
    <row r="272" spans="1:13" x14ac:dyDescent="0.25">
      <c r="A272" s="2">
        <v>6723</v>
      </c>
      <c r="C272" t="s">
        <v>22</v>
      </c>
      <c r="D272" t="s">
        <v>979</v>
      </c>
      <c r="E272" t="s">
        <v>970</v>
      </c>
      <c r="F272" s="14">
        <v>6</v>
      </c>
      <c r="G272" t="s">
        <v>980</v>
      </c>
      <c r="H272">
        <v>23</v>
      </c>
      <c r="I272">
        <v>11</v>
      </c>
      <c r="K272">
        <v>2</v>
      </c>
      <c r="L272">
        <v>1</v>
      </c>
      <c r="M272" t="s">
        <v>1104</v>
      </c>
    </row>
    <row r="273" spans="1:13" x14ac:dyDescent="0.25">
      <c r="A273" s="2">
        <v>6723</v>
      </c>
      <c r="C273" t="s">
        <v>126</v>
      </c>
      <c r="D273" t="s">
        <v>591</v>
      </c>
      <c r="E273" t="s">
        <v>970</v>
      </c>
      <c r="F273" s="14">
        <v>10</v>
      </c>
      <c r="G273" t="s">
        <v>608</v>
      </c>
      <c r="H273">
        <v>20</v>
      </c>
    </row>
    <row r="277" spans="1:13" x14ac:dyDescent="0.25">
      <c r="A277" s="2">
        <v>6727</v>
      </c>
      <c r="B277" s="27" t="s">
        <v>450</v>
      </c>
      <c r="C277" t="s">
        <v>46</v>
      </c>
      <c r="E277" t="s">
        <v>970</v>
      </c>
      <c r="F277" s="14">
        <v>7</v>
      </c>
      <c r="G277" t="s">
        <v>486</v>
      </c>
      <c r="M277" t="s">
        <v>1125</v>
      </c>
    </row>
    <row r="278" spans="1:13" x14ac:dyDescent="0.25">
      <c r="A278" s="2">
        <v>6728</v>
      </c>
      <c r="C278" t="s">
        <v>467</v>
      </c>
      <c r="F278" s="14">
        <v>4</v>
      </c>
      <c r="G278" t="s">
        <v>486</v>
      </c>
      <c r="H278">
        <v>8</v>
      </c>
      <c r="M278" t="s">
        <v>1129</v>
      </c>
    </row>
    <row r="279" spans="1:13" x14ac:dyDescent="0.25">
      <c r="A279" s="2">
        <v>6735</v>
      </c>
      <c r="C279" t="s">
        <v>126</v>
      </c>
      <c r="D279" t="s">
        <v>591</v>
      </c>
      <c r="E279" t="s">
        <v>970</v>
      </c>
      <c r="F279" s="14">
        <v>12</v>
      </c>
      <c r="G279" t="s">
        <v>608</v>
      </c>
      <c r="H279">
        <v>32</v>
      </c>
      <c r="K279">
        <v>4</v>
      </c>
      <c r="M279" t="s">
        <v>1135</v>
      </c>
    </row>
    <row r="280" spans="1:13" x14ac:dyDescent="0.25">
      <c r="A280" s="2">
        <v>6735</v>
      </c>
      <c r="C280" t="s">
        <v>22</v>
      </c>
      <c r="D280" t="s">
        <v>991</v>
      </c>
      <c r="E280" t="s">
        <v>1120</v>
      </c>
      <c r="F280" s="14">
        <v>1</v>
      </c>
      <c r="G280" t="s">
        <v>486</v>
      </c>
      <c r="H280">
        <v>11</v>
      </c>
      <c r="I280">
        <v>1</v>
      </c>
      <c r="K280">
        <v>5</v>
      </c>
      <c r="M280" t="s">
        <v>992</v>
      </c>
    </row>
    <row r="281" spans="1:13" x14ac:dyDescent="0.25">
      <c r="A281" s="2">
        <v>6739</v>
      </c>
      <c r="C281" t="s">
        <v>22</v>
      </c>
      <c r="D281" t="s">
        <v>977</v>
      </c>
      <c r="E281" t="s">
        <v>1121</v>
      </c>
      <c r="F281" s="24" t="s">
        <v>993</v>
      </c>
      <c r="G281" t="s">
        <v>486</v>
      </c>
      <c r="I281">
        <v>3</v>
      </c>
      <c r="K281">
        <v>1</v>
      </c>
      <c r="M281" t="s">
        <v>1122</v>
      </c>
    </row>
    <row r="282" spans="1:13" x14ac:dyDescent="0.25">
      <c r="A282" s="2">
        <v>6749</v>
      </c>
      <c r="C282" t="s">
        <v>22</v>
      </c>
      <c r="F282" s="14">
        <v>2</v>
      </c>
      <c r="G282" t="s">
        <v>972</v>
      </c>
      <c r="H282">
        <v>0</v>
      </c>
      <c r="K282">
        <v>4</v>
      </c>
      <c r="M282" s="3" t="s">
        <v>1130</v>
      </c>
    </row>
    <row r="283" spans="1:13" x14ac:dyDescent="0.25">
      <c r="A283" s="2">
        <v>6749</v>
      </c>
      <c r="C283" t="s">
        <v>126</v>
      </c>
      <c r="D283" t="s">
        <v>591</v>
      </c>
      <c r="E283" t="s">
        <v>970</v>
      </c>
      <c r="F283" s="14">
        <v>6</v>
      </c>
      <c r="G283" t="s">
        <v>486</v>
      </c>
      <c r="H283">
        <v>18</v>
      </c>
    </row>
    <row r="284" spans="1:13" x14ac:dyDescent="0.25">
      <c r="A284" s="2">
        <v>6749</v>
      </c>
      <c r="C284" t="s">
        <v>126</v>
      </c>
      <c r="E284" t="s">
        <v>1136</v>
      </c>
      <c r="F284" s="14">
        <v>10</v>
      </c>
      <c r="G284" t="s">
        <v>995</v>
      </c>
      <c r="H284">
        <v>20</v>
      </c>
      <c r="M284" t="s">
        <v>1138</v>
      </c>
    </row>
    <row r="285" spans="1:13" x14ac:dyDescent="0.25">
      <c r="A285" s="2">
        <v>6752</v>
      </c>
      <c r="C285" t="s">
        <v>126</v>
      </c>
      <c r="D285" t="s">
        <v>591</v>
      </c>
      <c r="F285" s="14">
        <v>7</v>
      </c>
      <c r="G285" t="s">
        <v>486</v>
      </c>
      <c r="H285">
        <v>14</v>
      </c>
      <c r="I285">
        <v>0</v>
      </c>
      <c r="J285">
        <v>0</v>
      </c>
      <c r="K285">
        <v>2</v>
      </c>
      <c r="L285">
        <v>1</v>
      </c>
      <c r="M285" t="s">
        <v>1139</v>
      </c>
    </row>
    <row r="286" spans="1:13" x14ac:dyDescent="0.25">
      <c r="A286" s="2">
        <v>6752</v>
      </c>
      <c r="C286" t="s">
        <v>126</v>
      </c>
      <c r="D286" t="s">
        <v>591</v>
      </c>
      <c r="E286" t="s">
        <v>1140</v>
      </c>
      <c r="F286" s="14">
        <v>3</v>
      </c>
      <c r="G286" t="s">
        <v>945</v>
      </c>
      <c r="H286">
        <v>8</v>
      </c>
      <c r="K286">
        <v>2</v>
      </c>
      <c r="M286" t="s">
        <v>1141</v>
      </c>
    </row>
    <row r="287" spans="1:13" x14ac:dyDescent="0.25">
      <c r="A287" s="2">
        <v>6753</v>
      </c>
      <c r="C287" t="s">
        <v>126</v>
      </c>
      <c r="D287" t="s">
        <v>591</v>
      </c>
      <c r="E287" t="s">
        <v>1140</v>
      </c>
      <c r="F287" s="14">
        <v>2</v>
      </c>
      <c r="G287" t="s">
        <v>486</v>
      </c>
      <c r="H287">
        <v>6</v>
      </c>
      <c r="K287">
        <v>2</v>
      </c>
      <c r="M287" t="s">
        <v>1144</v>
      </c>
    </row>
    <row r="288" spans="1:13" x14ac:dyDescent="0.25">
      <c r="A288" s="2">
        <v>6753</v>
      </c>
      <c r="C288" t="s">
        <v>126</v>
      </c>
      <c r="D288" t="s">
        <v>126</v>
      </c>
      <c r="E288" t="s">
        <v>1140</v>
      </c>
      <c r="F288" s="14">
        <v>6</v>
      </c>
      <c r="G288" t="s">
        <v>608</v>
      </c>
      <c r="H288">
        <v>12</v>
      </c>
      <c r="K288">
        <v>1</v>
      </c>
      <c r="M288" t="s">
        <v>1001</v>
      </c>
    </row>
    <row r="292" spans="1:13" x14ac:dyDescent="0.25">
      <c r="A292" s="2">
        <v>6757</v>
      </c>
      <c r="C292" t="s">
        <v>22</v>
      </c>
      <c r="D292" t="s">
        <v>1134</v>
      </c>
      <c r="F292" s="14">
        <v>3</v>
      </c>
      <c r="G292" t="s">
        <v>486</v>
      </c>
      <c r="H292">
        <v>5</v>
      </c>
      <c r="K292">
        <v>5</v>
      </c>
      <c r="M292" t="s">
        <v>1018</v>
      </c>
    </row>
    <row r="293" spans="1:13" x14ac:dyDescent="0.25">
      <c r="A293" s="2">
        <v>6762</v>
      </c>
      <c r="C293" t="s">
        <v>126</v>
      </c>
      <c r="D293" t="s">
        <v>591</v>
      </c>
      <c r="F293" s="14">
        <v>3</v>
      </c>
      <c r="G293" t="s">
        <v>486</v>
      </c>
      <c r="H293">
        <v>4</v>
      </c>
      <c r="K293">
        <v>2</v>
      </c>
      <c r="M293" t="s">
        <v>1019</v>
      </c>
    </row>
    <row r="294" spans="1:13" x14ac:dyDescent="0.25">
      <c r="A294" s="2">
        <v>6763</v>
      </c>
      <c r="C294" t="s">
        <v>126</v>
      </c>
      <c r="D294" t="s">
        <v>591</v>
      </c>
      <c r="F294" s="14">
        <v>9</v>
      </c>
      <c r="G294" t="s">
        <v>486</v>
      </c>
      <c r="H294">
        <v>16</v>
      </c>
      <c r="K294">
        <v>3</v>
      </c>
      <c r="M294" t="s">
        <v>1162</v>
      </c>
    </row>
    <row r="295" spans="1:13" x14ac:dyDescent="0.25">
      <c r="A295" s="2">
        <v>6773</v>
      </c>
      <c r="B295" s="27">
        <v>0.36458333333333331</v>
      </c>
      <c r="C295" t="s">
        <v>22</v>
      </c>
      <c r="D295" t="s">
        <v>22</v>
      </c>
      <c r="E295" t="s">
        <v>860</v>
      </c>
      <c r="F295" s="14">
        <v>4</v>
      </c>
      <c r="G295" t="s">
        <v>486</v>
      </c>
      <c r="H295">
        <v>9</v>
      </c>
      <c r="I295">
        <v>1</v>
      </c>
      <c r="K295">
        <v>4</v>
      </c>
      <c r="M295" t="s">
        <v>1159</v>
      </c>
    </row>
    <row r="296" spans="1:13" x14ac:dyDescent="0.25">
      <c r="A296" s="2">
        <v>6773</v>
      </c>
      <c r="C296" t="s">
        <v>1016</v>
      </c>
      <c r="D296" t="s">
        <v>1017</v>
      </c>
      <c r="E296" t="s">
        <v>1157</v>
      </c>
      <c r="F296" s="14">
        <v>3</v>
      </c>
      <c r="G296" t="s">
        <v>608</v>
      </c>
      <c r="H296">
        <v>10</v>
      </c>
      <c r="M296" t="s">
        <v>1158</v>
      </c>
    </row>
    <row r="297" spans="1:13" x14ac:dyDescent="0.25">
      <c r="A297" s="2">
        <v>6773</v>
      </c>
      <c r="B297" s="27">
        <v>4.1666666666666664E-2</v>
      </c>
      <c r="C297" t="s">
        <v>46</v>
      </c>
      <c r="D297" t="s">
        <v>551</v>
      </c>
      <c r="F297" s="14">
        <v>1</v>
      </c>
      <c r="G297" t="s">
        <v>343</v>
      </c>
      <c r="H297">
        <v>16</v>
      </c>
      <c r="M297" t="s">
        <v>1150</v>
      </c>
    </row>
    <row r="298" spans="1:13" x14ac:dyDescent="0.25">
      <c r="A298" s="2">
        <v>6773</v>
      </c>
      <c r="B298" s="27" t="s">
        <v>1008</v>
      </c>
      <c r="C298" t="s">
        <v>46</v>
      </c>
      <c r="D298" t="s">
        <v>1151</v>
      </c>
      <c r="E298" t="s">
        <v>1152</v>
      </c>
      <c r="F298" s="14">
        <v>48</v>
      </c>
      <c r="G298" t="s">
        <v>1009</v>
      </c>
      <c r="H298">
        <v>200</v>
      </c>
      <c r="I298">
        <v>2</v>
      </c>
      <c r="J298">
        <v>19</v>
      </c>
      <c r="M298" t="s">
        <v>1153</v>
      </c>
    </row>
    <row r="299" spans="1:13" x14ac:dyDescent="0.25">
      <c r="A299" s="2">
        <v>6774</v>
      </c>
      <c r="C299" t="s">
        <v>22</v>
      </c>
      <c r="D299" t="s">
        <v>30</v>
      </c>
      <c r="F299" s="14">
        <v>8</v>
      </c>
      <c r="G299" t="s">
        <v>486</v>
      </c>
      <c r="I299">
        <v>3</v>
      </c>
      <c r="K299">
        <v>3</v>
      </c>
      <c r="M299" t="s">
        <v>1013</v>
      </c>
    </row>
    <row r="300" spans="1:13" x14ac:dyDescent="0.25">
      <c r="A300" s="2">
        <v>6776</v>
      </c>
      <c r="C300" t="s">
        <v>153</v>
      </c>
      <c r="D300" t="s">
        <v>1007</v>
      </c>
      <c r="E300" t="s">
        <v>860</v>
      </c>
      <c r="F300" s="14">
        <v>19</v>
      </c>
      <c r="G300" t="s">
        <v>1006</v>
      </c>
      <c r="H300">
        <v>60</v>
      </c>
      <c r="M300" t="s">
        <v>1147</v>
      </c>
    </row>
    <row r="301" spans="1:13" x14ac:dyDescent="0.25">
      <c r="A301" s="2">
        <v>6777</v>
      </c>
      <c r="C301" t="s">
        <v>22</v>
      </c>
      <c r="D301" t="s">
        <v>30</v>
      </c>
      <c r="F301" s="14">
        <v>9</v>
      </c>
      <c r="G301" t="s">
        <v>486</v>
      </c>
      <c r="H301">
        <v>16</v>
      </c>
    </row>
    <row r="302" spans="1:13" x14ac:dyDescent="0.25">
      <c r="A302" s="2">
        <v>6777</v>
      </c>
      <c r="C302" t="s">
        <v>22</v>
      </c>
      <c r="D302" t="s">
        <v>22</v>
      </c>
      <c r="F302" s="14">
        <v>4</v>
      </c>
      <c r="G302" t="s">
        <v>972</v>
      </c>
      <c r="K302">
        <v>4</v>
      </c>
      <c r="L302">
        <v>1</v>
      </c>
      <c r="M302" t="s">
        <v>1160</v>
      </c>
    </row>
    <row r="303" spans="1:13" x14ac:dyDescent="0.25">
      <c r="A303" s="2">
        <v>6778</v>
      </c>
      <c r="C303" t="s">
        <v>126</v>
      </c>
      <c r="D303" t="s">
        <v>591</v>
      </c>
      <c r="F303" s="14">
        <v>9</v>
      </c>
      <c r="G303" t="s">
        <v>608</v>
      </c>
      <c r="H303">
        <v>30</v>
      </c>
      <c r="K303">
        <v>2</v>
      </c>
      <c r="M303" t="s">
        <v>1163</v>
      </c>
    </row>
    <row r="304" spans="1:13" x14ac:dyDescent="0.25">
      <c r="A304" s="2">
        <v>6780</v>
      </c>
      <c r="C304" t="s">
        <v>22</v>
      </c>
      <c r="D304" t="s">
        <v>1014</v>
      </c>
      <c r="E304" t="s">
        <v>1092</v>
      </c>
      <c r="F304" s="14">
        <v>3</v>
      </c>
      <c r="G304" t="s">
        <v>972</v>
      </c>
      <c r="H304">
        <v>10</v>
      </c>
      <c r="K304">
        <v>9</v>
      </c>
      <c r="M304" t="s">
        <v>1161</v>
      </c>
    </row>
    <row r="305" spans="1:13" x14ac:dyDescent="0.25">
      <c r="A305" s="2">
        <v>6786</v>
      </c>
      <c r="B305" s="27">
        <v>0.13541666666666666</v>
      </c>
      <c r="C305" t="s">
        <v>46</v>
      </c>
      <c r="D305" t="s">
        <v>46</v>
      </c>
      <c r="E305" t="s">
        <v>860</v>
      </c>
      <c r="F305" s="14">
        <v>6</v>
      </c>
      <c r="G305" t="s">
        <v>486</v>
      </c>
      <c r="H305">
        <v>65</v>
      </c>
      <c r="M305" t="s">
        <v>1012</v>
      </c>
    </row>
    <row r="306" spans="1:13" x14ac:dyDescent="0.25">
      <c r="A306" s="2">
        <v>6786</v>
      </c>
      <c r="B306" s="27">
        <v>0.28125</v>
      </c>
      <c r="C306" t="s">
        <v>46</v>
      </c>
      <c r="F306" s="14">
        <v>20</v>
      </c>
      <c r="G306" t="s">
        <v>486</v>
      </c>
      <c r="M306" t="s">
        <v>1155</v>
      </c>
    </row>
    <row r="307" spans="1:13" x14ac:dyDescent="0.25">
      <c r="A307" s="2">
        <v>6787</v>
      </c>
      <c r="C307" t="s">
        <v>126</v>
      </c>
      <c r="D307" t="s">
        <v>591</v>
      </c>
      <c r="F307" s="14">
        <v>7</v>
      </c>
      <c r="G307" t="s">
        <v>486</v>
      </c>
      <c r="H307">
        <v>14</v>
      </c>
      <c r="K307">
        <v>1</v>
      </c>
      <c r="M307" t="s">
        <v>1166</v>
      </c>
    </row>
    <row r="310" spans="1:13" x14ac:dyDescent="0.25">
      <c r="A310" s="2">
        <v>6788</v>
      </c>
      <c r="C310" t="s">
        <v>126</v>
      </c>
      <c r="D310" t="s">
        <v>591</v>
      </c>
      <c r="F310" s="14">
        <v>8</v>
      </c>
      <c r="G310" t="s">
        <v>1050</v>
      </c>
      <c r="H310">
        <v>12</v>
      </c>
      <c r="K310">
        <v>1</v>
      </c>
      <c r="M310" t="s">
        <v>1210</v>
      </c>
    </row>
    <row r="311" spans="1:13" x14ac:dyDescent="0.25">
      <c r="A311" s="2">
        <v>6789</v>
      </c>
      <c r="B311" s="27" t="s">
        <v>1040</v>
      </c>
      <c r="C311" t="s">
        <v>126</v>
      </c>
      <c r="D311" t="s">
        <v>591</v>
      </c>
      <c r="H311">
        <v>9</v>
      </c>
      <c r="M311" t="s">
        <v>1211</v>
      </c>
    </row>
    <row r="312" spans="1:13" x14ac:dyDescent="0.25">
      <c r="A312" s="2">
        <v>6789</v>
      </c>
      <c r="C312" t="s">
        <v>126</v>
      </c>
      <c r="D312" t="s">
        <v>591</v>
      </c>
      <c r="F312" s="14">
        <v>7</v>
      </c>
      <c r="G312" t="s">
        <v>608</v>
      </c>
      <c r="H312">
        <v>14</v>
      </c>
      <c r="M312" t="s">
        <v>1202</v>
      </c>
    </row>
    <row r="313" spans="1:13" x14ac:dyDescent="0.25">
      <c r="A313" s="2">
        <v>6789</v>
      </c>
      <c r="C313" t="s">
        <v>22</v>
      </c>
      <c r="E313" t="s">
        <v>1045</v>
      </c>
      <c r="F313" s="14">
        <v>4</v>
      </c>
      <c r="G313" t="s">
        <v>486</v>
      </c>
      <c r="H313">
        <v>10</v>
      </c>
      <c r="I313">
        <v>19</v>
      </c>
      <c r="K313">
        <v>3</v>
      </c>
      <c r="L313">
        <v>1</v>
      </c>
      <c r="M313" t="s">
        <v>1201</v>
      </c>
    </row>
    <row r="314" spans="1:13" x14ac:dyDescent="0.25">
      <c r="A314" s="2">
        <v>6790</v>
      </c>
      <c r="C314" t="s">
        <v>22</v>
      </c>
      <c r="D314" t="s">
        <v>1134</v>
      </c>
      <c r="E314" t="s">
        <v>970</v>
      </c>
      <c r="F314" s="14">
        <v>7</v>
      </c>
      <c r="G314" t="s">
        <v>608</v>
      </c>
      <c r="H314">
        <v>14</v>
      </c>
      <c r="M314" t="s">
        <v>1202</v>
      </c>
    </row>
    <row r="315" spans="1:13" x14ac:dyDescent="0.25">
      <c r="A315" s="2">
        <v>6792</v>
      </c>
      <c r="C315" t="s">
        <v>71</v>
      </c>
      <c r="D315" t="s">
        <v>576</v>
      </c>
      <c r="K315">
        <v>9</v>
      </c>
      <c r="M315" t="s">
        <v>1167</v>
      </c>
    </row>
    <row r="316" spans="1:13" x14ac:dyDescent="0.25">
      <c r="A316" s="2">
        <v>6793</v>
      </c>
      <c r="C316" t="s">
        <v>126</v>
      </c>
      <c r="E316" t="s">
        <v>1212</v>
      </c>
      <c r="F316" s="14">
        <v>8</v>
      </c>
      <c r="G316" t="s">
        <v>486</v>
      </c>
      <c r="K316">
        <v>2</v>
      </c>
      <c r="M316" t="s">
        <v>1051</v>
      </c>
    </row>
    <row r="317" spans="1:13" x14ac:dyDescent="0.25">
      <c r="A317" s="2">
        <v>6794</v>
      </c>
      <c r="C317" t="s">
        <v>126</v>
      </c>
      <c r="D317" t="s">
        <v>126</v>
      </c>
      <c r="E317" t="s">
        <v>1213</v>
      </c>
      <c r="F317" s="14">
        <v>7</v>
      </c>
      <c r="G317" t="s">
        <v>486</v>
      </c>
      <c r="H317">
        <v>19</v>
      </c>
      <c r="I317">
        <v>13</v>
      </c>
      <c r="M317" t="s">
        <v>1214</v>
      </c>
    </row>
    <row r="318" spans="1:13" x14ac:dyDescent="0.25">
      <c r="A318" s="2">
        <v>6794</v>
      </c>
      <c r="C318" t="s">
        <v>22</v>
      </c>
      <c r="D318" t="s">
        <v>1046</v>
      </c>
      <c r="F318" s="14">
        <v>1</v>
      </c>
      <c r="G318" t="s">
        <v>1039</v>
      </c>
      <c r="H318">
        <v>12</v>
      </c>
      <c r="M318" t="s">
        <v>1203</v>
      </c>
    </row>
    <row r="319" spans="1:13" x14ac:dyDescent="0.25">
      <c r="A319" s="2">
        <v>6795</v>
      </c>
      <c r="C319" t="s">
        <v>153</v>
      </c>
      <c r="D319" t="s">
        <v>590</v>
      </c>
      <c r="E319" t="s">
        <v>441</v>
      </c>
      <c r="F319" s="14">
        <v>2</v>
      </c>
      <c r="G319" t="s">
        <v>486</v>
      </c>
      <c r="H319">
        <v>8</v>
      </c>
      <c r="M319" t="s">
        <v>1186</v>
      </c>
    </row>
    <row r="320" spans="1:13" x14ac:dyDescent="0.25">
      <c r="A320" s="2">
        <v>6796</v>
      </c>
      <c r="C320" t="s">
        <v>71</v>
      </c>
      <c r="D320" t="s">
        <v>576</v>
      </c>
      <c r="K320" t="s">
        <v>1171</v>
      </c>
      <c r="M320" t="s">
        <v>1170</v>
      </c>
    </row>
    <row r="321" spans="1:13" x14ac:dyDescent="0.25">
      <c r="A321" s="2">
        <v>6796</v>
      </c>
      <c r="B321" s="27" t="s">
        <v>1040</v>
      </c>
      <c r="C321" t="s">
        <v>46</v>
      </c>
      <c r="D321" t="s">
        <v>886</v>
      </c>
      <c r="E321" t="s">
        <v>1188</v>
      </c>
      <c r="F321" s="14">
        <v>1</v>
      </c>
      <c r="G321" t="s">
        <v>1039</v>
      </c>
      <c r="H321">
        <v>11</v>
      </c>
      <c r="M321" t="s">
        <v>1189</v>
      </c>
    </row>
    <row r="322" spans="1:13" x14ac:dyDescent="0.25">
      <c r="A322" s="2">
        <v>6797</v>
      </c>
      <c r="C322" t="s">
        <v>126</v>
      </c>
      <c r="D322" t="s">
        <v>591</v>
      </c>
      <c r="F322" s="14">
        <v>10</v>
      </c>
      <c r="G322" t="s">
        <v>1049</v>
      </c>
      <c r="H322">
        <v>16</v>
      </c>
      <c r="I322">
        <v>12</v>
      </c>
      <c r="K322">
        <v>5</v>
      </c>
      <c r="M322" t="s">
        <v>1216</v>
      </c>
    </row>
    <row r="323" spans="1:13" x14ac:dyDescent="0.25">
      <c r="A323" s="2">
        <v>6798</v>
      </c>
      <c r="C323" t="s">
        <v>71</v>
      </c>
      <c r="D323" t="s">
        <v>1021</v>
      </c>
      <c r="E323" t="s">
        <v>970</v>
      </c>
      <c r="F323" s="14" t="s">
        <v>1022</v>
      </c>
      <c r="G323" t="s">
        <v>486</v>
      </c>
      <c r="M323" t="s">
        <v>1172</v>
      </c>
    </row>
    <row r="324" spans="1:13" x14ac:dyDescent="0.25">
      <c r="A324" s="2">
        <v>6803</v>
      </c>
      <c r="C324" t="s">
        <v>46</v>
      </c>
      <c r="D324" t="s">
        <v>886</v>
      </c>
      <c r="E324" t="s">
        <v>1190</v>
      </c>
      <c r="F324" s="14">
        <v>1</v>
      </c>
      <c r="G324" t="s">
        <v>343</v>
      </c>
      <c r="H324">
        <v>15</v>
      </c>
    </row>
    <row r="325" spans="1:13" x14ac:dyDescent="0.25">
      <c r="A325" s="2">
        <v>6803</v>
      </c>
      <c r="C325" t="s">
        <v>71</v>
      </c>
      <c r="D325" t="s">
        <v>429</v>
      </c>
      <c r="E325" t="s">
        <v>1175</v>
      </c>
      <c r="K325">
        <v>3</v>
      </c>
      <c r="M325" t="s">
        <v>1024</v>
      </c>
    </row>
    <row r="326" spans="1:13" x14ac:dyDescent="0.25">
      <c r="A326" s="2">
        <v>6803</v>
      </c>
      <c r="C326" t="s">
        <v>126</v>
      </c>
      <c r="D326" t="s">
        <v>591</v>
      </c>
      <c r="F326" s="14">
        <v>8</v>
      </c>
      <c r="G326" t="s">
        <v>1049</v>
      </c>
      <c r="H326">
        <v>18</v>
      </c>
      <c r="I326">
        <v>1</v>
      </c>
    </row>
    <row r="327" spans="1:13" x14ac:dyDescent="0.25">
      <c r="A327" s="2">
        <v>6803</v>
      </c>
      <c r="C327" t="s">
        <v>126</v>
      </c>
      <c r="D327" t="s">
        <v>591</v>
      </c>
      <c r="F327" s="14">
        <v>8</v>
      </c>
      <c r="G327" t="s">
        <v>1055</v>
      </c>
      <c r="H327">
        <v>9</v>
      </c>
      <c r="K327">
        <v>1</v>
      </c>
      <c r="M327" t="s">
        <v>1056</v>
      </c>
    </row>
    <row r="328" spans="1:13" x14ac:dyDescent="0.25">
      <c r="A328" s="2">
        <v>6803</v>
      </c>
      <c r="C328" t="s">
        <v>153</v>
      </c>
      <c r="D328" t="s">
        <v>590</v>
      </c>
      <c r="E328" t="s">
        <v>1038</v>
      </c>
      <c r="F328" s="14">
        <v>24</v>
      </c>
      <c r="G328" t="s">
        <v>486</v>
      </c>
      <c r="H328">
        <v>100</v>
      </c>
      <c r="M328" t="s">
        <v>1187</v>
      </c>
    </row>
    <row r="329" spans="1:13" x14ac:dyDescent="0.25">
      <c r="A329" s="2">
        <v>6804</v>
      </c>
      <c r="C329" t="s">
        <v>126</v>
      </c>
      <c r="D329" t="s">
        <v>591</v>
      </c>
      <c r="F329" s="14">
        <v>1</v>
      </c>
      <c r="G329" t="s">
        <v>1039</v>
      </c>
      <c r="H329">
        <v>8</v>
      </c>
    </row>
    <row r="330" spans="1:13" x14ac:dyDescent="0.25">
      <c r="A330" s="2">
        <v>6804</v>
      </c>
      <c r="C330" t="s">
        <v>22</v>
      </c>
      <c r="D330" t="s">
        <v>1204</v>
      </c>
      <c r="F330" s="14">
        <v>1</v>
      </c>
      <c r="G330" t="s">
        <v>1039</v>
      </c>
      <c r="K330">
        <v>3</v>
      </c>
      <c r="M330" t="s">
        <v>1205</v>
      </c>
    </row>
    <row r="331" spans="1:13" x14ac:dyDescent="0.25">
      <c r="A331" s="2">
        <v>6805</v>
      </c>
      <c r="C331" t="s">
        <v>126</v>
      </c>
      <c r="D331" t="s">
        <v>591</v>
      </c>
      <c r="F331" s="14">
        <v>1</v>
      </c>
      <c r="G331" t="s">
        <v>1039</v>
      </c>
      <c r="H331">
        <v>0</v>
      </c>
      <c r="I331">
        <v>0</v>
      </c>
      <c r="J331">
        <v>0</v>
      </c>
      <c r="K331">
        <v>0</v>
      </c>
      <c r="L331">
        <v>0</v>
      </c>
      <c r="M331" t="s">
        <v>1217</v>
      </c>
    </row>
    <row r="332" spans="1:13" x14ac:dyDescent="0.25">
      <c r="A332" s="2">
        <v>6806</v>
      </c>
      <c r="C332" t="s">
        <v>126</v>
      </c>
      <c r="D332" t="s">
        <v>591</v>
      </c>
      <c r="F332" s="14">
        <v>10</v>
      </c>
      <c r="G332" t="s">
        <v>486</v>
      </c>
      <c r="H332">
        <v>17</v>
      </c>
      <c r="M332" t="s">
        <v>1218</v>
      </c>
    </row>
    <row r="333" spans="1:13" x14ac:dyDescent="0.25">
      <c r="A333" s="2">
        <v>6807</v>
      </c>
      <c r="C333" t="s">
        <v>22</v>
      </c>
      <c r="D333" t="s">
        <v>1047</v>
      </c>
      <c r="F333" s="14">
        <v>4</v>
      </c>
      <c r="G333" t="s">
        <v>486</v>
      </c>
      <c r="H333">
        <v>14</v>
      </c>
      <c r="K333">
        <v>3</v>
      </c>
    </row>
    <row r="334" spans="1:13" s="3" customFormat="1" x14ac:dyDescent="0.25">
      <c r="A334" s="32">
        <v>6808</v>
      </c>
      <c r="B334" s="28" t="s">
        <v>450</v>
      </c>
      <c r="C334" s="3" t="s">
        <v>71</v>
      </c>
      <c r="D334" s="3" t="s">
        <v>576</v>
      </c>
      <c r="E334" s="3" t="s">
        <v>1180</v>
      </c>
      <c r="F334" s="33">
        <v>5</v>
      </c>
      <c r="G334" s="3" t="s">
        <v>608</v>
      </c>
      <c r="H334" s="3">
        <v>0</v>
      </c>
      <c r="I334" s="3">
        <v>0</v>
      </c>
      <c r="J334" s="3">
        <v>0</v>
      </c>
      <c r="K334" s="3">
        <v>4</v>
      </c>
      <c r="L334" s="3">
        <v>1</v>
      </c>
      <c r="M334" s="15" t="s">
        <v>1179</v>
      </c>
    </row>
    <row r="335" spans="1:13" x14ac:dyDescent="0.25">
      <c r="A335" s="2">
        <v>6808</v>
      </c>
      <c r="B335" s="27" t="s">
        <v>330</v>
      </c>
      <c r="C335" t="s">
        <v>71</v>
      </c>
      <c r="D335" t="s">
        <v>576</v>
      </c>
      <c r="F335" s="14">
        <v>1</v>
      </c>
      <c r="G335" t="s">
        <v>1026</v>
      </c>
      <c r="H335">
        <v>7</v>
      </c>
      <c r="K335">
        <v>1</v>
      </c>
      <c r="M335" t="s">
        <v>1181</v>
      </c>
    </row>
    <row r="336" spans="1:13" x14ac:dyDescent="0.25">
      <c r="A336" s="2">
        <v>6808</v>
      </c>
      <c r="B336" s="27" t="s">
        <v>75</v>
      </c>
      <c r="C336" t="s">
        <v>71</v>
      </c>
      <c r="D336" t="s">
        <v>1027</v>
      </c>
      <c r="E336" t="s">
        <v>1028</v>
      </c>
      <c r="F336" s="14">
        <v>9</v>
      </c>
      <c r="G336" t="s">
        <v>486</v>
      </c>
      <c r="M336" t="s">
        <v>1182</v>
      </c>
    </row>
    <row r="337" spans="1:13" x14ac:dyDescent="0.25">
      <c r="A337" s="2">
        <v>6809</v>
      </c>
      <c r="C337" t="s">
        <v>46</v>
      </c>
      <c r="D337" t="s">
        <v>1043</v>
      </c>
      <c r="E337" t="s">
        <v>1192</v>
      </c>
      <c r="F337" s="14">
        <v>9</v>
      </c>
      <c r="G337" t="s">
        <v>486</v>
      </c>
      <c r="H337">
        <v>30</v>
      </c>
      <c r="M337" t="s">
        <v>1193</v>
      </c>
    </row>
    <row r="338" spans="1:13" x14ac:dyDescent="0.25">
      <c r="A338" s="2">
        <v>6810</v>
      </c>
      <c r="C338" t="s">
        <v>1016</v>
      </c>
      <c r="D338" t="s">
        <v>1017</v>
      </c>
      <c r="F338" s="14">
        <v>2</v>
      </c>
      <c r="G338" t="s">
        <v>486</v>
      </c>
      <c r="H338">
        <v>4</v>
      </c>
      <c r="M338" t="s">
        <v>1200</v>
      </c>
    </row>
    <row r="339" spans="1:13" x14ac:dyDescent="0.25">
      <c r="A339" s="2">
        <v>6810</v>
      </c>
      <c r="C339" t="s">
        <v>46</v>
      </c>
      <c r="D339" t="s">
        <v>1194</v>
      </c>
      <c r="E339" t="s">
        <v>1195</v>
      </c>
      <c r="H339">
        <v>24</v>
      </c>
      <c r="M339" t="s">
        <v>1196</v>
      </c>
    </row>
    <row r="340" spans="1:13" x14ac:dyDescent="0.25">
      <c r="A340" s="2">
        <v>6810</v>
      </c>
      <c r="C340" t="s">
        <v>22</v>
      </c>
      <c r="D340" t="s">
        <v>1048</v>
      </c>
      <c r="E340" t="s">
        <v>1206</v>
      </c>
      <c r="F340" s="14">
        <v>3</v>
      </c>
      <c r="G340" t="s">
        <v>972</v>
      </c>
      <c r="H340">
        <v>12</v>
      </c>
      <c r="I340">
        <v>4</v>
      </c>
      <c r="K340">
        <v>5</v>
      </c>
      <c r="L340">
        <v>2</v>
      </c>
      <c r="M340" t="s">
        <v>1207</v>
      </c>
    </row>
    <row r="341" spans="1:13" x14ac:dyDescent="0.25">
      <c r="A341" s="2">
        <v>6810</v>
      </c>
      <c r="C341" t="s">
        <v>71</v>
      </c>
      <c r="D341" t="s">
        <v>576</v>
      </c>
      <c r="K341">
        <v>4</v>
      </c>
      <c r="M341" t="s">
        <v>1036</v>
      </c>
    </row>
    <row r="342" spans="1:13" x14ac:dyDescent="0.25">
      <c r="A342" s="2">
        <v>6811</v>
      </c>
      <c r="C342" t="s">
        <v>46</v>
      </c>
      <c r="D342" t="s">
        <v>1043</v>
      </c>
      <c r="E342" t="s">
        <v>1198</v>
      </c>
      <c r="F342" s="14">
        <v>7</v>
      </c>
      <c r="G342" t="s">
        <v>486</v>
      </c>
      <c r="H342">
        <v>29</v>
      </c>
      <c r="M342" t="s">
        <v>1199</v>
      </c>
    </row>
    <row r="343" spans="1:13" x14ac:dyDescent="0.25">
      <c r="A343" s="2">
        <v>6812</v>
      </c>
      <c r="C343" t="s">
        <v>126</v>
      </c>
      <c r="D343" t="s">
        <v>591</v>
      </c>
      <c r="F343" s="14">
        <v>16</v>
      </c>
      <c r="G343" t="s">
        <v>608</v>
      </c>
      <c r="H343">
        <v>19</v>
      </c>
      <c r="K343">
        <v>4</v>
      </c>
      <c r="M343" t="s">
        <v>1220</v>
      </c>
    </row>
    <row r="344" spans="1:13" x14ac:dyDescent="0.25">
      <c r="A344" s="2">
        <v>6813</v>
      </c>
      <c r="C344" t="s">
        <v>126</v>
      </c>
      <c r="D344" t="s">
        <v>591</v>
      </c>
      <c r="F344" s="14">
        <v>9</v>
      </c>
      <c r="G344" t="s">
        <v>608</v>
      </c>
      <c r="H344">
        <v>7</v>
      </c>
      <c r="M344" t="s">
        <v>1221</v>
      </c>
    </row>
    <row r="345" spans="1:13" x14ac:dyDescent="0.25">
      <c r="A345" s="2">
        <v>6814</v>
      </c>
      <c r="C345" t="s">
        <v>126</v>
      </c>
      <c r="D345" t="s">
        <v>591</v>
      </c>
      <c r="F345" s="14">
        <v>9</v>
      </c>
      <c r="G345" t="s">
        <v>608</v>
      </c>
      <c r="H345">
        <v>14</v>
      </c>
    </row>
    <row r="346" spans="1:13" x14ac:dyDescent="0.25">
      <c r="A346" s="2">
        <v>6816</v>
      </c>
      <c r="C346" t="s">
        <v>71</v>
      </c>
      <c r="D346" t="s">
        <v>576</v>
      </c>
      <c r="K346">
        <v>4</v>
      </c>
      <c r="M346" t="s">
        <v>1037</v>
      </c>
    </row>
    <row r="347" spans="1:13" x14ac:dyDescent="0.25">
      <c r="A347" s="2">
        <v>6816</v>
      </c>
      <c r="C347" t="s">
        <v>46</v>
      </c>
      <c r="D347" t="s">
        <v>886</v>
      </c>
      <c r="F347" s="14">
        <v>7</v>
      </c>
      <c r="G347" t="s">
        <v>486</v>
      </c>
      <c r="H347">
        <v>20</v>
      </c>
      <c r="M347" t="s">
        <v>1103</v>
      </c>
    </row>
    <row r="348" spans="1:13" x14ac:dyDescent="0.25">
      <c r="A348" s="2">
        <v>6817</v>
      </c>
      <c r="C348" t="s">
        <v>22</v>
      </c>
      <c r="D348" t="s">
        <v>1208</v>
      </c>
      <c r="F348" s="14">
        <v>4</v>
      </c>
      <c r="G348" t="s">
        <v>1049</v>
      </c>
      <c r="M348" t="s">
        <v>1209</v>
      </c>
    </row>
    <row r="349" spans="1:13" x14ac:dyDescent="0.25">
      <c r="A349" s="2">
        <v>6817</v>
      </c>
      <c r="C349" t="s">
        <v>126</v>
      </c>
      <c r="D349" t="s">
        <v>591</v>
      </c>
      <c r="F349" s="14">
        <v>13</v>
      </c>
      <c r="G349" t="s">
        <v>1060</v>
      </c>
      <c r="H349">
        <v>8</v>
      </c>
      <c r="M349" t="s">
        <v>1103</v>
      </c>
    </row>
    <row r="350" spans="1:13" x14ac:dyDescent="0.25">
      <c r="A350" s="2">
        <v>6817</v>
      </c>
      <c r="C350" t="s">
        <v>126</v>
      </c>
      <c r="D350" t="s">
        <v>126</v>
      </c>
      <c r="E350" t="s">
        <v>1223</v>
      </c>
      <c r="F350" s="14">
        <v>10</v>
      </c>
      <c r="G350" t="s">
        <v>608</v>
      </c>
      <c r="H350">
        <v>12</v>
      </c>
      <c r="M350" t="s">
        <v>1224</v>
      </c>
    </row>
    <row r="354" spans="1:13" x14ac:dyDescent="0.25">
      <c r="A354" s="2">
        <v>6822</v>
      </c>
      <c r="C354" t="s">
        <v>71</v>
      </c>
      <c r="D354" t="s">
        <v>576</v>
      </c>
      <c r="K354">
        <v>4</v>
      </c>
      <c r="M354" t="s">
        <v>1061</v>
      </c>
    </row>
    <row r="355" spans="1:13" x14ac:dyDescent="0.25">
      <c r="A355" s="2">
        <v>6823</v>
      </c>
      <c r="C355" t="s">
        <v>126</v>
      </c>
      <c r="D355" t="s">
        <v>591</v>
      </c>
      <c r="F355" s="14">
        <v>5</v>
      </c>
      <c r="G355" t="s">
        <v>486</v>
      </c>
      <c r="H355">
        <v>12</v>
      </c>
    </row>
    <row r="356" spans="1:13" x14ac:dyDescent="0.25">
      <c r="A356" s="2">
        <v>6824</v>
      </c>
      <c r="C356" t="s">
        <v>22</v>
      </c>
      <c r="D356" t="s">
        <v>1065</v>
      </c>
      <c r="F356" s="14">
        <v>4</v>
      </c>
      <c r="G356" t="s">
        <v>1049</v>
      </c>
      <c r="H356">
        <v>11</v>
      </c>
      <c r="I356">
        <v>5</v>
      </c>
      <c r="K356">
        <v>4</v>
      </c>
      <c r="L356">
        <v>1</v>
      </c>
      <c r="M356" t="s">
        <v>1234</v>
      </c>
    </row>
    <row r="357" spans="1:13" x14ac:dyDescent="0.25">
      <c r="A357" s="2">
        <v>6829</v>
      </c>
      <c r="C357" t="s">
        <v>22</v>
      </c>
      <c r="D357" t="s">
        <v>1066</v>
      </c>
      <c r="F357" s="14">
        <v>7</v>
      </c>
      <c r="G357" t="s">
        <v>486</v>
      </c>
      <c r="H357">
        <v>11</v>
      </c>
      <c r="M357" t="s">
        <v>1235</v>
      </c>
    </row>
    <row r="358" spans="1:13" x14ac:dyDescent="0.25">
      <c r="A358" s="2">
        <v>6830</v>
      </c>
      <c r="C358" t="s">
        <v>126</v>
      </c>
      <c r="D358" t="s">
        <v>591</v>
      </c>
      <c r="F358" s="14">
        <v>11</v>
      </c>
      <c r="G358" t="s">
        <v>486</v>
      </c>
      <c r="H358">
        <v>30</v>
      </c>
      <c r="K358">
        <v>1</v>
      </c>
      <c r="M358" t="s">
        <v>1239</v>
      </c>
    </row>
    <row r="359" spans="1:13" x14ac:dyDescent="0.25">
      <c r="A359" s="2">
        <v>6833</v>
      </c>
      <c r="C359" t="s">
        <v>71</v>
      </c>
      <c r="D359" t="s">
        <v>576</v>
      </c>
      <c r="K359">
        <v>6</v>
      </c>
      <c r="M359" t="s">
        <v>1062</v>
      </c>
    </row>
    <row r="360" spans="1:13" x14ac:dyDescent="0.25">
      <c r="A360" s="2">
        <v>6833</v>
      </c>
      <c r="C360" t="s">
        <v>46</v>
      </c>
      <c r="D360" t="s">
        <v>46</v>
      </c>
      <c r="E360" t="s">
        <v>822</v>
      </c>
      <c r="F360" s="14">
        <v>1</v>
      </c>
      <c r="G360" t="s">
        <v>1039</v>
      </c>
      <c r="H360">
        <v>16</v>
      </c>
      <c r="M360" t="s">
        <v>1231</v>
      </c>
    </row>
    <row r="361" spans="1:13" x14ac:dyDescent="0.25">
      <c r="A361" s="2">
        <v>6835</v>
      </c>
      <c r="C361" t="s">
        <v>126</v>
      </c>
      <c r="D361" t="s">
        <v>591</v>
      </c>
      <c r="F361" s="14">
        <v>12</v>
      </c>
      <c r="G361" t="s">
        <v>1067</v>
      </c>
      <c r="H361">
        <v>29</v>
      </c>
      <c r="I361">
        <v>7</v>
      </c>
    </row>
    <row r="362" spans="1:13" x14ac:dyDescent="0.25">
      <c r="A362" s="2">
        <v>6835</v>
      </c>
      <c r="C362" t="s">
        <v>126</v>
      </c>
      <c r="D362" t="s">
        <v>591</v>
      </c>
      <c r="F362" s="14">
        <v>5</v>
      </c>
      <c r="G362" t="s">
        <v>608</v>
      </c>
      <c r="H362">
        <v>5</v>
      </c>
      <c r="M362" t="s">
        <v>1240</v>
      </c>
    </row>
    <row r="363" spans="1:13" x14ac:dyDescent="0.25">
      <c r="A363" s="2">
        <v>6837</v>
      </c>
      <c r="C363" t="s">
        <v>126</v>
      </c>
      <c r="D363" t="s">
        <v>591</v>
      </c>
      <c r="F363" s="14">
        <v>6</v>
      </c>
      <c r="G363" t="s">
        <v>486</v>
      </c>
      <c r="H363">
        <v>12</v>
      </c>
      <c r="M363" t="s">
        <v>1103</v>
      </c>
    </row>
    <row r="364" spans="1:13" x14ac:dyDescent="0.25">
      <c r="A364" s="2">
        <v>6837</v>
      </c>
      <c r="C364" t="s">
        <v>46</v>
      </c>
      <c r="D364" t="s">
        <v>886</v>
      </c>
      <c r="E364" t="s">
        <v>1232</v>
      </c>
      <c r="F364" s="14">
        <v>7</v>
      </c>
      <c r="G364" t="s">
        <v>486</v>
      </c>
      <c r="H364">
        <v>32</v>
      </c>
      <c r="K364">
        <v>1</v>
      </c>
      <c r="M364" t="s">
        <v>1233</v>
      </c>
    </row>
    <row r="365" spans="1:13" x14ac:dyDescent="0.25">
      <c r="A365" s="2">
        <v>6838</v>
      </c>
      <c r="C365" t="s">
        <v>126</v>
      </c>
      <c r="D365" t="s">
        <v>591</v>
      </c>
      <c r="F365" s="14">
        <v>8</v>
      </c>
      <c r="G365" t="s">
        <v>486</v>
      </c>
      <c r="H365">
        <v>10</v>
      </c>
      <c r="M365" t="s">
        <v>1103</v>
      </c>
    </row>
    <row r="366" spans="1:13" x14ac:dyDescent="0.25">
      <c r="A366" s="2">
        <v>6840</v>
      </c>
      <c r="C366" t="s">
        <v>126</v>
      </c>
      <c r="D366" t="s">
        <v>591</v>
      </c>
      <c r="F366" s="14">
        <v>4</v>
      </c>
      <c r="G366" t="s">
        <v>486</v>
      </c>
      <c r="H366">
        <v>2</v>
      </c>
    </row>
    <row r="367" spans="1:13" x14ac:dyDescent="0.25">
      <c r="A367" s="2">
        <v>6845</v>
      </c>
      <c r="C367" t="s">
        <v>126</v>
      </c>
      <c r="D367" t="s">
        <v>591</v>
      </c>
      <c r="F367" s="14">
        <v>9</v>
      </c>
      <c r="G367" t="s">
        <v>486</v>
      </c>
      <c r="H367">
        <v>18</v>
      </c>
      <c r="M367" t="s">
        <v>1242</v>
      </c>
    </row>
    <row r="368" spans="1:13" x14ac:dyDescent="0.25">
      <c r="A368" s="2">
        <v>6848</v>
      </c>
      <c r="C368" t="s">
        <v>153</v>
      </c>
      <c r="E368" t="s">
        <v>792</v>
      </c>
      <c r="H368">
        <v>16</v>
      </c>
      <c r="M368" t="s">
        <v>1230</v>
      </c>
    </row>
    <row r="369" spans="1:13" x14ac:dyDescent="0.25">
      <c r="A369" s="2">
        <v>6848</v>
      </c>
      <c r="C369" t="s">
        <v>126</v>
      </c>
      <c r="D369" t="s">
        <v>591</v>
      </c>
      <c r="F369" s="14">
        <v>8</v>
      </c>
      <c r="G369" t="s">
        <v>608</v>
      </c>
      <c r="H369">
        <v>8</v>
      </c>
    </row>
    <row r="373" spans="1:13" x14ac:dyDescent="0.25">
      <c r="A373" s="2">
        <v>6850</v>
      </c>
      <c r="C373" t="s">
        <v>126</v>
      </c>
      <c r="D373" t="s">
        <v>126</v>
      </c>
      <c r="E373" t="s">
        <v>1262</v>
      </c>
      <c r="F373" s="14">
        <v>22</v>
      </c>
      <c r="G373" t="s">
        <v>1079</v>
      </c>
      <c r="H373">
        <v>40</v>
      </c>
      <c r="M373" t="s">
        <v>1263</v>
      </c>
    </row>
    <row r="374" spans="1:13" x14ac:dyDescent="0.25">
      <c r="A374" s="2">
        <v>6850</v>
      </c>
      <c r="B374" s="27" t="s">
        <v>1261</v>
      </c>
      <c r="C374" t="s">
        <v>126</v>
      </c>
      <c r="D374" t="s">
        <v>126</v>
      </c>
      <c r="E374" s="25" t="s">
        <v>1264</v>
      </c>
      <c r="H374">
        <v>200</v>
      </c>
      <c r="I374">
        <v>6</v>
      </c>
      <c r="M374" t="s">
        <v>1265</v>
      </c>
    </row>
    <row r="375" spans="1:13" x14ac:dyDescent="0.25">
      <c r="A375" s="2">
        <v>6855</v>
      </c>
      <c r="C375" t="s">
        <v>46</v>
      </c>
      <c r="D375" t="s">
        <v>886</v>
      </c>
      <c r="E375" t="s">
        <v>1232</v>
      </c>
      <c r="F375" s="14">
        <v>5</v>
      </c>
      <c r="G375" t="s">
        <v>486</v>
      </c>
      <c r="M375" t="s">
        <v>1249</v>
      </c>
    </row>
    <row r="376" spans="1:13" x14ac:dyDescent="0.25">
      <c r="A376" s="2">
        <v>6860</v>
      </c>
      <c r="C376" t="s">
        <v>71</v>
      </c>
      <c r="D376" t="s">
        <v>116</v>
      </c>
      <c r="F376" s="14">
        <v>3</v>
      </c>
      <c r="G376" t="s">
        <v>486</v>
      </c>
      <c r="M376" t="s">
        <v>1243</v>
      </c>
    </row>
    <row r="377" spans="1:13" x14ac:dyDescent="0.25">
      <c r="A377" s="2">
        <v>6860</v>
      </c>
      <c r="C377" t="s">
        <v>46</v>
      </c>
      <c r="D377" t="s">
        <v>539</v>
      </c>
      <c r="F377" s="14">
        <v>5</v>
      </c>
      <c r="G377" t="s">
        <v>486</v>
      </c>
      <c r="M377" t="s">
        <v>1250</v>
      </c>
    </row>
    <row r="378" spans="1:13" x14ac:dyDescent="0.25">
      <c r="A378" s="2">
        <v>6870</v>
      </c>
      <c r="C378" t="s">
        <v>46</v>
      </c>
      <c r="D378" t="s">
        <v>1043</v>
      </c>
      <c r="F378" s="14">
        <v>30</v>
      </c>
      <c r="G378" t="s">
        <v>486</v>
      </c>
      <c r="H378">
        <v>40</v>
      </c>
      <c r="M378" t="s">
        <v>1251</v>
      </c>
    </row>
    <row r="379" spans="1:13" x14ac:dyDescent="0.25">
      <c r="A379" s="2">
        <v>6870</v>
      </c>
      <c r="C379" t="s">
        <v>22</v>
      </c>
      <c r="D379" t="s">
        <v>1078</v>
      </c>
      <c r="F379" s="14">
        <v>3</v>
      </c>
      <c r="G379" t="s">
        <v>486</v>
      </c>
    </row>
  </sheetData>
  <sortState ref="A2:M27">
    <sortCondition ref="A2:A27"/>
  </sortState>
  <pageMargins left="0.7" right="0.7" top="0.75" bottom="0.75" header="0.3" footer="0.3"/>
  <pageSetup orientation="portrait" horizontalDpi="4294967293" verticalDpi="4294967293"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FIRST</vt:lpstr>
      <vt:lpstr>Aust. FB Raids</vt:lpstr>
      <vt:lpstr>Summary</vt:lpstr>
      <vt:lpstr>FB Lost &amp; Damaged</vt:lpstr>
      <vt:lpstr>Bombing Sorties by Qtr</vt:lpstr>
      <vt:lpstr>Allied Air Raids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&amp; Beth Suddaby</dc:creator>
  <cp:lastModifiedBy>Steve &amp; Beth Suddaby</cp:lastModifiedBy>
  <dcterms:created xsi:type="dcterms:W3CDTF">2017-06-22T16:08:45Z</dcterms:created>
  <dcterms:modified xsi:type="dcterms:W3CDTF">2025-03-27T19:43:46Z</dcterms:modified>
</cp:coreProperties>
</file>